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O:\"/>
    </mc:Choice>
  </mc:AlternateContent>
  <xr:revisionPtr revIDLastSave="0" documentId="8_{9AE5C0F5-DDF7-457C-A726-C26B69D960A6}" xr6:coauthVersionLast="47" xr6:coauthVersionMax="47" xr10:uidLastSave="{00000000-0000-0000-0000-000000000000}"/>
  <bookViews>
    <workbookView xWindow="28680" yWindow="-120" windowWidth="29040" windowHeight="15840" firstSheet="2" activeTab="9" xr2:uid="{00000000-000D-0000-FFFF-FFFF00000000}"/>
  </bookViews>
  <sheets>
    <sheet name="July 2024" sheetId="23" r:id="rId1"/>
    <sheet name="August 2024" sheetId="41" r:id="rId2"/>
    <sheet name="September 2024" sheetId="44" r:id="rId3"/>
    <sheet name="October 2024" sheetId="46" r:id="rId4"/>
    <sheet name="November 2024" sheetId="47" r:id="rId5"/>
    <sheet name="December 2024" sheetId="49" r:id="rId6"/>
    <sheet name="January 2025" sheetId="50" r:id="rId7"/>
    <sheet name="February 2025" sheetId="51" r:id="rId8"/>
    <sheet name="March 2025" sheetId="52" r:id="rId9"/>
    <sheet name="April 2025" sheetId="53" r:id="rId10"/>
    <sheet name="May 2025" sheetId="54" r:id="rId11"/>
    <sheet name="June 2025" sheetId="55" r:id="rId12"/>
    <sheet name="Sheet1" sheetId="56" r:id="rId13"/>
  </sheets>
  <definedNames>
    <definedName name="_xlnm.Print_Area" localSheetId="5">'December 2024'!$A$2:$O$68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5" i="53" l="1"/>
  <c r="L6" i="53"/>
  <c r="L7" i="53"/>
  <c r="L8" i="53"/>
  <c r="L9" i="53"/>
  <c r="L10" i="53"/>
  <c r="L11" i="53"/>
  <c r="L12" i="53"/>
  <c r="L13" i="53"/>
  <c r="L14" i="53"/>
  <c r="L15" i="53"/>
  <c r="L16" i="53"/>
  <c r="L17" i="53"/>
  <c r="L18" i="53"/>
  <c r="L19" i="53"/>
  <c r="L20" i="53"/>
  <c r="L21" i="53"/>
  <c r="L22" i="53"/>
  <c r="L23" i="53"/>
  <c r="L24" i="53"/>
  <c r="L25" i="53"/>
  <c r="L26" i="53"/>
  <c r="L27" i="53"/>
  <c r="L28" i="53"/>
  <c r="L29" i="53"/>
  <c r="L30" i="53"/>
  <c r="L31" i="53"/>
  <c r="L32" i="53"/>
  <c r="L33" i="53"/>
  <c r="L34" i="53"/>
  <c r="L35" i="53"/>
  <c r="L36" i="53"/>
  <c r="L37" i="53"/>
  <c r="L38" i="53"/>
  <c r="L39" i="53"/>
  <c r="L40" i="53"/>
  <c r="L41" i="53"/>
  <c r="L42" i="53"/>
  <c r="L43" i="53"/>
  <c r="L44" i="53"/>
  <c r="L45" i="53"/>
  <c r="L46" i="53"/>
  <c r="L47" i="53"/>
  <c r="L48" i="53"/>
  <c r="L49" i="53"/>
  <c r="L50" i="53"/>
  <c r="L51" i="53"/>
  <c r="L52" i="53"/>
  <c r="L53" i="53"/>
  <c r="L54" i="53"/>
  <c r="L55" i="53"/>
  <c r="L56" i="53"/>
  <c r="F57" i="53"/>
  <c r="G57" i="53"/>
  <c r="H57" i="53"/>
  <c r="I57" i="53"/>
  <c r="J57" i="53"/>
  <c r="K57" i="53"/>
  <c r="L57" i="53"/>
  <c r="L58" i="53" s="1"/>
  <c r="K67" i="53" s="1"/>
  <c r="F58" i="53"/>
  <c r="G58" i="53"/>
  <c r="H58" i="53"/>
  <c r="I58" i="53"/>
  <c r="J58" i="53"/>
  <c r="K58" i="53"/>
  <c r="P60" i="53"/>
  <c r="I66" i="53"/>
  <c r="I67" i="53"/>
  <c r="I68" i="53" s="1"/>
  <c r="L6" i="52"/>
  <c r="L60" i="52"/>
  <c r="L61" i="52"/>
  <c r="L62" i="52"/>
  <c r="L63" i="52"/>
  <c r="G62" i="52"/>
  <c r="L59" i="52"/>
  <c r="L58" i="52"/>
  <c r="L18" i="49"/>
  <c r="L61" i="53" l="1"/>
  <c r="L60" i="46"/>
  <c r="L61" i="46"/>
  <c r="L58" i="46"/>
  <c r="L59" i="46"/>
  <c r="L56" i="46"/>
  <c r="L57" i="46"/>
  <c r="L55" i="46"/>
  <c r="L54" i="46"/>
  <c r="L50" i="46"/>
  <c r="L51" i="46"/>
  <c r="L52" i="46"/>
  <c r="L53" i="46"/>
  <c r="L47" i="46"/>
  <c r="L48" i="46"/>
  <c r="L49" i="46"/>
  <c r="L46" i="46"/>
  <c r="L43" i="46"/>
  <c r="L44" i="46"/>
  <c r="L45" i="46"/>
  <c r="L42" i="46"/>
  <c r="L39" i="46"/>
  <c r="L40" i="46"/>
  <c r="L41" i="46"/>
  <c r="L66" i="41" l="1"/>
  <c r="L67" i="41"/>
  <c r="L68" i="41"/>
  <c r="L69" i="41"/>
  <c r="L63" i="41"/>
  <c r="L64" i="41"/>
  <c r="L65" i="41"/>
  <c r="L20" i="41"/>
  <c r="L21" i="41"/>
  <c r="L22" i="41"/>
  <c r="L23" i="41"/>
  <c r="L24" i="41"/>
  <c r="L25" i="41"/>
  <c r="L26" i="41"/>
  <c r="L27" i="41"/>
  <c r="L28" i="41"/>
  <c r="L30" i="41"/>
  <c r="L31" i="41"/>
  <c r="L32" i="41"/>
  <c r="L74" i="23" l="1"/>
  <c r="L75" i="23"/>
  <c r="L76" i="23"/>
  <c r="L77" i="23"/>
  <c r="L78" i="23"/>
  <c r="L79" i="23"/>
  <c r="L66" i="23"/>
  <c r="L67" i="23"/>
  <c r="L68" i="23"/>
  <c r="L69" i="23"/>
  <c r="L70" i="23"/>
  <c r="L71" i="23"/>
  <c r="L72" i="23"/>
  <c r="L73" i="23"/>
  <c r="L61" i="23"/>
  <c r="L62" i="23"/>
  <c r="L63" i="23"/>
  <c r="L64" i="23"/>
  <c r="L65" i="23"/>
  <c r="L60" i="23"/>
  <c r="L58" i="23"/>
  <c r="L59" i="23"/>
  <c r="L48" i="23" l="1"/>
  <c r="L49" i="23"/>
  <c r="L50" i="23"/>
  <c r="L51" i="23"/>
  <c r="L52" i="23"/>
  <c r="L53" i="23"/>
  <c r="L54" i="23"/>
  <c r="L55" i="23"/>
  <c r="L56" i="23"/>
  <c r="L57" i="23"/>
  <c r="L73" i="54" l="1"/>
  <c r="L74" i="54"/>
  <c r="L75" i="54"/>
  <c r="L76" i="54"/>
  <c r="L77" i="54"/>
  <c r="L78" i="54"/>
  <c r="L79" i="54"/>
  <c r="L80" i="54"/>
  <c r="L81" i="54"/>
  <c r="L82" i="54"/>
  <c r="L83" i="54"/>
  <c r="L84" i="54"/>
  <c r="M64" i="44"/>
  <c r="M65" i="44"/>
  <c r="M66" i="44"/>
  <c r="L52" i="41"/>
  <c r="L57" i="52"/>
  <c r="L7" i="49"/>
  <c r="L5" i="49"/>
  <c r="M17" i="44"/>
  <c r="L3" i="49"/>
  <c r="L6" i="49"/>
  <c r="L8" i="49"/>
  <c r="L9" i="49"/>
  <c r="L10" i="49"/>
  <c r="L11" i="49"/>
  <c r="L12" i="49"/>
  <c r="L13" i="49"/>
  <c r="L14" i="49"/>
  <c r="L15" i="49"/>
  <c r="L16" i="49"/>
  <c r="L17" i="49"/>
  <c r="L19" i="49"/>
  <c r="L20" i="49"/>
  <c r="L21" i="49"/>
  <c r="L22" i="49"/>
  <c r="L23" i="49"/>
  <c r="L24" i="49"/>
  <c r="L25" i="49"/>
  <c r="L26" i="49"/>
  <c r="L27" i="49"/>
  <c r="L28" i="49"/>
  <c r="L29" i="49"/>
  <c r="L30" i="49"/>
  <c r="L31" i="49"/>
  <c r="L32" i="49"/>
  <c r="L33" i="49"/>
  <c r="L34" i="49"/>
  <c r="L35" i="49"/>
  <c r="L36" i="49"/>
  <c r="L37" i="49"/>
  <c r="L38" i="49"/>
  <c r="L39" i="49"/>
  <c r="L40" i="49"/>
  <c r="L41" i="49"/>
  <c r="L3" i="23" l="1"/>
  <c r="L4" i="23"/>
  <c r="L5" i="23"/>
  <c r="L6" i="23"/>
  <c r="L7" i="23"/>
  <c r="L8" i="23"/>
  <c r="L9" i="23"/>
  <c r="L10" i="23"/>
  <c r="L11" i="23"/>
  <c r="L12" i="23"/>
  <c r="L13" i="23"/>
  <c r="L14" i="23"/>
  <c r="L15" i="23"/>
  <c r="L16" i="23"/>
  <c r="L17" i="23"/>
  <c r="L18" i="23"/>
  <c r="L19" i="23"/>
  <c r="L20" i="23"/>
  <c r="L21" i="23"/>
  <c r="L22" i="23"/>
  <c r="L23" i="23"/>
  <c r="L24" i="23"/>
  <c r="L25" i="23"/>
  <c r="L26" i="23"/>
  <c r="L27" i="23"/>
  <c r="L28" i="23"/>
  <c r="L29" i="23"/>
  <c r="L30" i="23"/>
  <c r="L31" i="23"/>
  <c r="L32" i="23"/>
  <c r="L33" i="23"/>
  <c r="L34" i="23"/>
  <c r="L35" i="23"/>
  <c r="L36" i="23"/>
  <c r="L37" i="23"/>
  <c r="L38" i="23"/>
  <c r="L39" i="23"/>
  <c r="L40" i="23"/>
  <c r="L41" i="23"/>
  <c r="L42" i="23"/>
  <c r="L43" i="23"/>
  <c r="L44" i="23"/>
  <c r="L45" i="23"/>
  <c r="L46" i="23"/>
  <c r="L47" i="23"/>
  <c r="L71" i="54"/>
  <c r="L72" i="54"/>
  <c r="L70" i="54"/>
  <c r="L54" i="54"/>
  <c r="G57" i="49"/>
  <c r="L59" i="41"/>
  <c r="L60" i="41"/>
  <c r="L61" i="41"/>
  <c r="L62" i="41"/>
  <c r="L57" i="41"/>
  <c r="L58" i="41"/>
  <c r="L54" i="41"/>
  <c r="L55" i="41"/>
  <c r="L56" i="41"/>
  <c r="L56" i="52" l="1"/>
  <c r="L43" i="54"/>
  <c r="L44" i="54"/>
  <c r="L45" i="54"/>
  <c r="L46" i="54"/>
  <c r="L47" i="54"/>
  <c r="L48" i="54"/>
  <c r="L49" i="54"/>
  <c r="L50" i="54"/>
  <c r="L42" i="54"/>
  <c r="M7" i="44"/>
  <c r="M8" i="44"/>
  <c r="M9" i="44"/>
  <c r="M10" i="44"/>
  <c r="M11" i="44"/>
  <c r="M12" i="44"/>
  <c r="M13" i="44"/>
  <c r="M14" i="44"/>
  <c r="M15" i="44"/>
  <c r="M16" i="44"/>
  <c r="M18" i="44"/>
  <c r="M19" i="44"/>
  <c r="M20" i="44"/>
  <c r="M21" i="44"/>
  <c r="L80" i="23"/>
  <c r="L81" i="23" s="1"/>
  <c r="L54" i="55" l="1"/>
  <c r="L53" i="55"/>
  <c r="L52" i="55"/>
  <c r="L51" i="55"/>
  <c r="L22" i="55" l="1"/>
  <c r="L67" i="54" l="1"/>
  <c r="L68" i="54"/>
  <c r="L69" i="54"/>
  <c r="L85" i="54"/>
  <c r="L64" i="54"/>
  <c r="L65" i="54"/>
  <c r="L66" i="54"/>
  <c r="L60" i="54" l="1"/>
  <c r="L61" i="54"/>
  <c r="L62" i="54"/>
  <c r="L63" i="54"/>
  <c r="L51" i="54" l="1"/>
  <c r="L52" i="54"/>
  <c r="L53" i="54"/>
  <c r="L55" i="54"/>
  <c r="L54" i="52" l="1"/>
  <c r="L55" i="52"/>
  <c r="L53" i="52"/>
  <c r="M63" i="44" l="1"/>
  <c r="M67" i="44"/>
  <c r="M61" i="44"/>
  <c r="M62" i="44"/>
  <c r="M56" i="44"/>
  <c r="M57" i="44"/>
  <c r="M58" i="44"/>
  <c r="M59" i="44"/>
  <c r="M60" i="44"/>
  <c r="M54" i="44"/>
  <c r="M50" i="44"/>
  <c r="M53" i="44"/>
  <c r="M34" i="44"/>
  <c r="M33" i="44"/>
  <c r="M32" i="44"/>
  <c r="M31" i="44"/>
  <c r="M30" i="44"/>
  <c r="M29" i="44"/>
  <c r="M28" i="44"/>
  <c r="M27" i="44"/>
  <c r="M26" i="44"/>
  <c r="M25" i="44"/>
  <c r="M24" i="44"/>
  <c r="M23" i="44"/>
  <c r="M22" i="44"/>
  <c r="M6" i="44"/>
  <c r="M5" i="44"/>
  <c r="I70" i="55"/>
  <c r="P64" i="55"/>
  <c r="K61" i="55"/>
  <c r="J61" i="55"/>
  <c r="I61" i="55"/>
  <c r="H61" i="55"/>
  <c r="G61" i="55"/>
  <c r="F61" i="55"/>
  <c r="L60" i="55"/>
  <c r="L59" i="55"/>
  <c r="L58" i="55"/>
  <c r="L57" i="55"/>
  <c r="L56" i="55"/>
  <c r="L55" i="55"/>
  <c r="L50" i="55"/>
  <c r="L49" i="55"/>
  <c r="L48" i="55"/>
  <c r="L47" i="55"/>
  <c r="L46" i="55"/>
  <c r="L45" i="55"/>
  <c r="L44" i="55"/>
  <c r="L43" i="55"/>
  <c r="L42" i="55"/>
  <c r="L41" i="55"/>
  <c r="L40" i="55"/>
  <c r="L39" i="55"/>
  <c r="L38" i="55"/>
  <c r="L37" i="55"/>
  <c r="L36" i="55"/>
  <c r="L35" i="55"/>
  <c r="L34" i="55"/>
  <c r="L33" i="55"/>
  <c r="L32" i="55"/>
  <c r="L31" i="55"/>
  <c r="L30" i="55"/>
  <c r="L29" i="55"/>
  <c r="L28" i="55"/>
  <c r="L27" i="55"/>
  <c r="L26" i="55"/>
  <c r="L25" i="55"/>
  <c r="L24" i="55"/>
  <c r="L23" i="55"/>
  <c r="L21" i="55"/>
  <c r="L20" i="55"/>
  <c r="L19" i="55"/>
  <c r="L18" i="55"/>
  <c r="L17" i="55"/>
  <c r="L16" i="55"/>
  <c r="L15" i="55"/>
  <c r="L14" i="55"/>
  <c r="L13" i="55"/>
  <c r="L12" i="55"/>
  <c r="L11" i="55"/>
  <c r="L10" i="55"/>
  <c r="L9" i="55"/>
  <c r="L8" i="55"/>
  <c r="L7" i="55"/>
  <c r="L6" i="55"/>
  <c r="L5" i="55"/>
  <c r="L4" i="55"/>
  <c r="L3" i="55"/>
  <c r="I95" i="54"/>
  <c r="P89" i="54"/>
  <c r="K86" i="54"/>
  <c r="J86" i="54"/>
  <c r="I86" i="54"/>
  <c r="H86" i="54"/>
  <c r="G86" i="54"/>
  <c r="F86" i="54"/>
  <c r="L59" i="54"/>
  <c r="L58" i="54"/>
  <c r="L57" i="54"/>
  <c r="L56" i="54"/>
  <c r="L41" i="54"/>
  <c r="L40" i="54"/>
  <c r="L39" i="54"/>
  <c r="L38" i="54"/>
  <c r="L37" i="54"/>
  <c r="L36" i="54"/>
  <c r="L35" i="54"/>
  <c r="L34" i="54"/>
  <c r="L33" i="54"/>
  <c r="L32" i="54"/>
  <c r="L31" i="54"/>
  <c r="L30" i="54"/>
  <c r="L29" i="54"/>
  <c r="L28" i="54"/>
  <c r="L27" i="54"/>
  <c r="L26" i="54"/>
  <c r="L25" i="54"/>
  <c r="L24" i="54"/>
  <c r="L23" i="54"/>
  <c r="L22" i="54"/>
  <c r="L21" i="54"/>
  <c r="L20" i="54"/>
  <c r="L19" i="54"/>
  <c r="L18" i="54"/>
  <c r="L17" i="54"/>
  <c r="L16" i="54"/>
  <c r="L15" i="54"/>
  <c r="L14" i="54"/>
  <c r="L13" i="54"/>
  <c r="L12" i="54"/>
  <c r="L11" i="54"/>
  <c r="L10" i="54"/>
  <c r="L9" i="54"/>
  <c r="L8" i="54"/>
  <c r="L7" i="54"/>
  <c r="L6" i="54"/>
  <c r="L5" i="54"/>
  <c r="L4" i="54"/>
  <c r="L3" i="54"/>
  <c r="I71" i="52"/>
  <c r="P65" i="52"/>
  <c r="K62" i="52"/>
  <c r="J62" i="52"/>
  <c r="I62" i="52"/>
  <c r="H62" i="52"/>
  <c r="F62" i="52"/>
  <c r="L52" i="52"/>
  <c r="L51" i="52"/>
  <c r="L50" i="52"/>
  <c r="L49" i="52"/>
  <c r="L48" i="52"/>
  <c r="L47" i="52"/>
  <c r="L46" i="52"/>
  <c r="L45" i="52"/>
  <c r="L44" i="52"/>
  <c r="L43" i="52"/>
  <c r="L42" i="52"/>
  <c r="L41" i="52"/>
  <c r="L40" i="52"/>
  <c r="L39" i="52"/>
  <c r="L38" i="52"/>
  <c r="L37" i="52"/>
  <c r="L36" i="52"/>
  <c r="L35" i="52"/>
  <c r="L34" i="52"/>
  <c r="L33" i="52"/>
  <c r="L32" i="52"/>
  <c r="L31" i="52"/>
  <c r="L30" i="52"/>
  <c r="L29" i="52"/>
  <c r="L28" i="52"/>
  <c r="L27" i="52"/>
  <c r="L26" i="52"/>
  <c r="L25" i="52"/>
  <c r="L24" i="52"/>
  <c r="L23" i="52"/>
  <c r="L22" i="52"/>
  <c r="L21" i="52"/>
  <c r="L20" i="52"/>
  <c r="L19" i="52"/>
  <c r="L18" i="52"/>
  <c r="L17" i="52"/>
  <c r="L16" i="52"/>
  <c r="L15" i="52"/>
  <c r="L10" i="52"/>
  <c r="L9" i="52"/>
  <c r="L8" i="52"/>
  <c r="L7" i="52"/>
  <c r="I46" i="51"/>
  <c r="P40" i="51"/>
  <c r="K37" i="51"/>
  <c r="J37" i="51"/>
  <c r="I37" i="51"/>
  <c r="H37" i="51"/>
  <c r="G37" i="51"/>
  <c r="F37" i="51"/>
  <c r="L27" i="51"/>
  <c r="L26" i="51"/>
  <c r="L25" i="51"/>
  <c r="L24" i="51"/>
  <c r="L23" i="51"/>
  <c r="L22" i="51"/>
  <c r="L20" i="51"/>
  <c r="L19" i="51"/>
  <c r="L18" i="51"/>
  <c r="L17" i="51"/>
  <c r="L16" i="51"/>
  <c r="L15" i="51"/>
  <c r="L14" i="51"/>
  <c r="L13" i="51"/>
  <c r="L12" i="51"/>
  <c r="L11" i="51"/>
  <c r="L10" i="51"/>
  <c r="L9" i="51"/>
  <c r="L8" i="51"/>
  <c r="L7" i="51"/>
  <c r="L6" i="51"/>
  <c r="L5" i="51"/>
  <c r="L4" i="51"/>
  <c r="L3" i="51"/>
  <c r="L4" i="50"/>
  <c r="L5" i="50"/>
  <c r="L6" i="50"/>
  <c r="L7" i="50"/>
  <c r="L8" i="50"/>
  <c r="L9" i="50"/>
  <c r="L10" i="50"/>
  <c r="L11" i="50"/>
  <c r="L12" i="50"/>
  <c r="L13" i="50"/>
  <c r="L14" i="50"/>
  <c r="L15" i="50"/>
  <c r="L16" i="50"/>
  <c r="L17" i="50"/>
  <c r="L18" i="50"/>
  <c r="L19" i="50"/>
  <c r="L20" i="50"/>
  <c r="L21" i="50"/>
  <c r="L22" i="50"/>
  <c r="L23" i="50"/>
  <c r="L24" i="50"/>
  <c r="L25" i="50"/>
  <c r="L26" i="50"/>
  <c r="L27" i="50"/>
  <c r="L28" i="50"/>
  <c r="L29" i="50"/>
  <c r="L30" i="50"/>
  <c r="L31" i="50"/>
  <c r="L3" i="50"/>
  <c r="L56" i="49"/>
  <c r="L42" i="49"/>
  <c r="L43" i="49"/>
  <c r="L44" i="49"/>
  <c r="L45" i="49"/>
  <c r="L46" i="49"/>
  <c r="L47" i="49"/>
  <c r="L48" i="49"/>
  <c r="L49" i="49"/>
  <c r="L50" i="49"/>
  <c r="L51" i="49"/>
  <c r="L52" i="49"/>
  <c r="L53" i="49"/>
  <c r="L54" i="49"/>
  <c r="L55" i="49"/>
  <c r="L4" i="47"/>
  <c r="L5" i="47"/>
  <c r="L6" i="47"/>
  <c r="L7" i="47"/>
  <c r="L8" i="47"/>
  <c r="L9" i="47"/>
  <c r="L10" i="47"/>
  <c r="L11" i="47"/>
  <c r="L12" i="47"/>
  <c r="L13" i="47"/>
  <c r="L14" i="47"/>
  <c r="L15" i="47"/>
  <c r="L16" i="47"/>
  <c r="L17" i="47"/>
  <c r="L18" i="47"/>
  <c r="L19" i="47"/>
  <c r="L20" i="47"/>
  <c r="L21" i="47"/>
  <c r="L22" i="47"/>
  <c r="L23" i="47"/>
  <c r="L24" i="47"/>
  <c r="L25" i="47"/>
  <c r="L26" i="47"/>
  <c r="L27" i="47"/>
  <c r="L28" i="47"/>
  <c r="L29" i="47"/>
  <c r="L30" i="47"/>
  <c r="L31" i="47"/>
  <c r="L32" i="47"/>
  <c r="L33" i="47"/>
  <c r="L34" i="47"/>
  <c r="L35" i="47"/>
  <c r="L36" i="47"/>
  <c r="L37" i="47"/>
  <c r="L38" i="47"/>
  <c r="L39" i="47"/>
  <c r="L40" i="47"/>
  <c r="L41" i="47"/>
  <c r="L42" i="47"/>
  <c r="L43" i="47"/>
  <c r="L44" i="47"/>
  <c r="L45" i="47"/>
  <c r="L46" i="47"/>
  <c r="L47" i="47"/>
  <c r="L48" i="47"/>
  <c r="L49" i="47"/>
  <c r="L50" i="47"/>
  <c r="L51" i="47"/>
  <c r="L52" i="47"/>
  <c r="L53" i="47"/>
  <c r="L54" i="47"/>
  <c r="L55" i="47"/>
  <c r="L56" i="47"/>
  <c r="L3" i="47"/>
  <c r="L4" i="46"/>
  <c r="L5" i="46"/>
  <c r="L6" i="46"/>
  <c r="L7" i="46"/>
  <c r="L8" i="46"/>
  <c r="L9" i="46"/>
  <c r="L10" i="46"/>
  <c r="L11" i="46"/>
  <c r="L12" i="46"/>
  <c r="L13" i="46"/>
  <c r="L14" i="46"/>
  <c r="L15" i="46"/>
  <c r="L16" i="46"/>
  <c r="L17" i="46"/>
  <c r="L18" i="46"/>
  <c r="L19" i="46"/>
  <c r="L20" i="46"/>
  <c r="L21" i="46"/>
  <c r="L22" i="46"/>
  <c r="L23" i="46"/>
  <c r="L24" i="46"/>
  <c r="L25" i="46"/>
  <c r="L26" i="46"/>
  <c r="L27" i="46"/>
  <c r="L28" i="46"/>
  <c r="L29" i="46"/>
  <c r="L30" i="46"/>
  <c r="L31" i="46"/>
  <c r="L32" i="46"/>
  <c r="L33" i="46"/>
  <c r="L34" i="46"/>
  <c r="L35" i="46"/>
  <c r="L36" i="46"/>
  <c r="L37" i="46"/>
  <c r="L38" i="46"/>
  <c r="L3" i="46"/>
  <c r="M4" i="44"/>
  <c r="M35" i="44"/>
  <c r="M36" i="44"/>
  <c r="M37" i="44"/>
  <c r="M38" i="44"/>
  <c r="M39" i="44"/>
  <c r="M40" i="44"/>
  <c r="M41" i="44"/>
  <c r="M42" i="44"/>
  <c r="M43" i="44"/>
  <c r="M44" i="44"/>
  <c r="M45" i="44"/>
  <c r="M46" i="44"/>
  <c r="M47" i="44"/>
  <c r="M48" i="44"/>
  <c r="M49" i="44"/>
  <c r="M51" i="44"/>
  <c r="M52" i="44"/>
  <c r="M55" i="44"/>
  <c r="M3" i="44"/>
  <c r="L4" i="41"/>
  <c r="L5" i="41"/>
  <c r="L6" i="41"/>
  <c r="L7" i="41"/>
  <c r="L8" i="41"/>
  <c r="L9" i="41"/>
  <c r="L10" i="41"/>
  <c r="L11" i="41"/>
  <c r="L12" i="41"/>
  <c r="L13" i="41"/>
  <c r="L14" i="41"/>
  <c r="L15" i="41"/>
  <c r="L16" i="41"/>
  <c r="L17" i="41"/>
  <c r="L18" i="41"/>
  <c r="L19" i="41"/>
  <c r="L29" i="41"/>
  <c r="L33" i="41"/>
  <c r="L34" i="41"/>
  <c r="L35" i="41"/>
  <c r="L36" i="41"/>
  <c r="L37" i="41"/>
  <c r="L38" i="41"/>
  <c r="L39" i="41"/>
  <c r="L40" i="41"/>
  <c r="L41" i="41"/>
  <c r="L42" i="41"/>
  <c r="L43" i="41"/>
  <c r="L44" i="41"/>
  <c r="L45" i="41"/>
  <c r="L46" i="41"/>
  <c r="L47" i="41"/>
  <c r="L48" i="41"/>
  <c r="L49" i="41"/>
  <c r="L50" i="41"/>
  <c r="L51" i="41"/>
  <c r="L53" i="41"/>
  <c r="L3" i="41"/>
  <c r="I44" i="50"/>
  <c r="P38" i="50"/>
  <c r="K35" i="50"/>
  <c r="J35" i="50"/>
  <c r="I35" i="50"/>
  <c r="H35" i="50"/>
  <c r="G35" i="50"/>
  <c r="F35" i="50"/>
  <c r="I66" i="49"/>
  <c r="O60" i="49"/>
  <c r="K57" i="49"/>
  <c r="J57" i="49"/>
  <c r="I57" i="49"/>
  <c r="H57" i="49"/>
  <c r="F57" i="49"/>
  <c r="I66" i="47"/>
  <c r="O60" i="47"/>
  <c r="K57" i="47"/>
  <c r="J57" i="47"/>
  <c r="I57" i="47"/>
  <c r="H57" i="47"/>
  <c r="G57" i="47"/>
  <c r="F57" i="47"/>
  <c r="I71" i="46"/>
  <c r="O65" i="46"/>
  <c r="K62" i="46"/>
  <c r="J62" i="46"/>
  <c r="I62" i="46"/>
  <c r="H62" i="46"/>
  <c r="G62" i="46"/>
  <c r="F62" i="46"/>
  <c r="J77" i="44"/>
  <c r="P71" i="44"/>
  <c r="L68" i="44"/>
  <c r="K68" i="44"/>
  <c r="J68" i="44"/>
  <c r="I68" i="44"/>
  <c r="H68" i="44"/>
  <c r="G68" i="44"/>
  <c r="I79" i="41"/>
  <c r="O73" i="41"/>
  <c r="K70" i="41"/>
  <c r="J70" i="41"/>
  <c r="I70" i="41"/>
  <c r="H70" i="41"/>
  <c r="G70" i="41"/>
  <c r="F70" i="41"/>
  <c r="I80" i="23"/>
  <c r="I81" i="23" s="1"/>
  <c r="F80" i="23"/>
  <c r="F81" i="23" s="1"/>
  <c r="G80" i="23"/>
  <c r="G81" i="23" s="1"/>
  <c r="H80" i="23"/>
  <c r="H81" i="23" s="1"/>
  <c r="J80" i="23"/>
  <c r="J81" i="23" s="1"/>
  <c r="K80" i="23"/>
  <c r="K81" i="23" s="1"/>
  <c r="O83" i="23"/>
  <c r="J78" i="44" l="1"/>
  <c r="J71" i="41"/>
  <c r="K69" i="44" s="1"/>
  <c r="J63" i="46" s="1"/>
  <c r="J58" i="47" s="1"/>
  <c r="J58" i="49" s="1"/>
  <c r="J36" i="50" s="1"/>
  <c r="J38" i="51" s="1"/>
  <c r="J63" i="52" s="1"/>
  <c r="K71" i="41"/>
  <c r="L69" i="44" s="1"/>
  <c r="K63" i="46" s="1"/>
  <c r="K58" i="47" s="1"/>
  <c r="K58" i="49" s="1"/>
  <c r="K36" i="50" s="1"/>
  <c r="K38" i="51" s="1"/>
  <c r="K63" i="52" s="1"/>
  <c r="F71" i="41"/>
  <c r="G69" i="44" s="1"/>
  <c r="F63" i="46" s="1"/>
  <c r="F58" i="47" s="1"/>
  <c r="F58" i="49" s="1"/>
  <c r="F36" i="50" s="1"/>
  <c r="F38" i="51" s="1"/>
  <c r="F63" i="52" s="1"/>
  <c r="H71" i="41"/>
  <c r="I69" i="44" s="1"/>
  <c r="H63" i="46" s="1"/>
  <c r="H58" i="47" s="1"/>
  <c r="H58" i="49" s="1"/>
  <c r="H36" i="50" s="1"/>
  <c r="H38" i="51" s="1"/>
  <c r="H63" i="52" s="1"/>
  <c r="I80" i="41"/>
  <c r="I45" i="50"/>
  <c r="I96" i="54"/>
  <c r="I72" i="46"/>
  <c r="L62" i="46"/>
  <c r="M68" i="44"/>
  <c r="I71" i="41"/>
  <c r="J69" i="44" s="1"/>
  <c r="I63" i="46" s="1"/>
  <c r="I58" i="47" s="1"/>
  <c r="I58" i="49" s="1"/>
  <c r="I36" i="50" s="1"/>
  <c r="I38" i="51" s="1"/>
  <c r="I63" i="52" s="1"/>
  <c r="L70" i="41"/>
  <c r="G71" i="41"/>
  <c r="H69" i="44" s="1"/>
  <c r="G63" i="46" s="1"/>
  <c r="G58" i="47" s="1"/>
  <c r="I90" i="23"/>
  <c r="I91" i="23" s="1"/>
  <c r="I67" i="49"/>
  <c r="I71" i="55"/>
  <c r="L61" i="55"/>
  <c r="I72" i="52"/>
  <c r="L86" i="54"/>
  <c r="I47" i="51"/>
  <c r="L37" i="51"/>
  <c r="L35" i="50"/>
  <c r="L57" i="49"/>
  <c r="I67" i="47"/>
  <c r="L57" i="47"/>
  <c r="K87" i="54" l="1"/>
  <c r="K62" i="55" s="1"/>
  <c r="H87" i="54"/>
  <c r="H62" i="55" s="1"/>
  <c r="I87" i="54"/>
  <c r="I62" i="55" s="1"/>
  <c r="J87" i="54"/>
  <c r="J62" i="55" s="1"/>
  <c r="F87" i="54"/>
  <c r="F62" i="55" s="1"/>
  <c r="M72" i="44"/>
  <c r="G58" i="49"/>
  <c r="G36" i="50" s="1"/>
  <c r="G38" i="51" s="1"/>
  <c r="G63" i="52" s="1"/>
  <c r="I81" i="41"/>
  <c r="J79" i="44" s="1"/>
  <c r="I73" i="46" s="1"/>
  <c r="I68" i="47" s="1"/>
  <c r="I68" i="49" s="1"/>
  <c r="I46" i="50" s="1"/>
  <c r="I48" i="51" s="1"/>
  <c r="I73" i="52" s="1"/>
  <c r="I97" i="54" s="1"/>
  <c r="I72" i="55" s="1"/>
  <c r="L66" i="46"/>
  <c r="L74" i="41"/>
  <c r="L39" i="50"/>
  <c r="L90" i="54"/>
  <c r="L71" i="41"/>
  <c r="L61" i="47"/>
  <c r="L84" i="23"/>
  <c r="K90" i="23" s="1"/>
  <c r="L61" i="49"/>
  <c r="L65" i="55"/>
  <c r="L66" i="52"/>
  <c r="L41" i="51"/>
  <c r="G87" i="54" l="1"/>
  <c r="G62" i="55" s="1"/>
  <c r="K80" i="41"/>
  <c r="M69" i="44"/>
  <c r="L78" i="44" s="1"/>
  <c r="L63" i="46" l="1"/>
  <c r="K72" i="46" s="1"/>
  <c r="L58" i="47" l="1"/>
  <c r="L58" i="49" s="1"/>
  <c r="K67" i="47" l="1"/>
  <c r="K67" i="49"/>
  <c r="L36" i="50"/>
  <c r="K45" i="50" l="1"/>
  <c r="L38" i="51"/>
  <c r="K47" i="51" l="1"/>
  <c r="K72" i="52" l="1"/>
  <c r="L87" i="54" l="1"/>
  <c r="K96" i="54" l="1"/>
  <c r="L62" i="55"/>
  <c r="K71" i="55" s="1"/>
</calcChain>
</file>

<file path=xl/sharedStrings.xml><?xml version="1.0" encoding="utf-8"?>
<sst xmlns="http://schemas.openxmlformats.org/spreadsheetml/2006/main" count="3805" uniqueCount="1711">
  <si>
    <t>Permit</t>
  </si>
  <si>
    <t>Date</t>
  </si>
  <si>
    <t>Applicant</t>
  </si>
  <si>
    <t>Address</t>
  </si>
  <si>
    <t>Construction</t>
  </si>
  <si>
    <t>SW</t>
  </si>
  <si>
    <t>Plumbing</t>
  </si>
  <si>
    <t>Mech.</t>
  </si>
  <si>
    <t>Gas</t>
  </si>
  <si>
    <t>Total</t>
  </si>
  <si>
    <t>Tax Map</t>
  </si>
  <si>
    <t>Group</t>
  </si>
  <si>
    <t>Parcel</t>
  </si>
  <si>
    <t>Total:</t>
  </si>
  <si>
    <t xml:space="preserve">Running </t>
  </si>
  <si>
    <t>Total No.</t>
  </si>
  <si>
    <t>Amount</t>
  </si>
  <si>
    <t>Re-Zoning Request</t>
  </si>
  <si>
    <t xml:space="preserve">Grand </t>
  </si>
  <si>
    <t xml:space="preserve">Variance Request </t>
  </si>
  <si>
    <t>Plat Approval</t>
  </si>
  <si>
    <t>Land Disturbance/Development</t>
  </si>
  <si>
    <t>Use on Review</t>
  </si>
  <si>
    <t>Total Collected</t>
  </si>
  <si>
    <t>Running Total Collected</t>
  </si>
  <si>
    <t>3 lots or</t>
  </si>
  <si>
    <t>more</t>
  </si>
  <si>
    <t>Refunds</t>
  </si>
  <si>
    <t xml:space="preserve"> Running</t>
  </si>
  <si>
    <t>August</t>
  </si>
  <si>
    <t>September</t>
  </si>
  <si>
    <t>July</t>
  </si>
  <si>
    <t xml:space="preserve"> </t>
  </si>
  <si>
    <t>ETHRA</t>
  </si>
  <si>
    <t>Monthly</t>
  </si>
  <si>
    <t>YTD</t>
  </si>
  <si>
    <t>HOMES</t>
  </si>
  <si>
    <t>0</t>
  </si>
  <si>
    <t xml:space="preserve">  </t>
  </si>
  <si>
    <t xml:space="preserve"> Type</t>
  </si>
  <si>
    <t>** Ag Exempt/ no fee</t>
  </si>
  <si>
    <t>CHO and Miscellaneous</t>
  </si>
  <si>
    <t xml:space="preserve">October </t>
  </si>
  <si>
    <t xml:space="preserve">December </t>
  </si>
  <si>
    <t xml:space="preserve">November </t>
  </si>
  <si>
    <t>*Renewal/no charge</t>
  </si>
  <si>
    <t>Mechanical</t>
  </si>
  <si>
    <t>******</t>
  </si>
  <si>
    <t>Apartment/Garage</t>
  </si>
  <si>
    <t>2023-2024</t>
  </si>
  <si>
    <t>Total No</t>
  </si>
  <si>
    <t>Attached</t>
  </si>
  <si>
    <t xml:space="preserve">Attached </t>
  </si>
  <si>
    <t>24-0190- Renew permits/1/2 of fee</t>
  </si>
  <si>
    <t>24-0195-Renew permits 1/2 of fee</t>
  </si>
  <si>
    <t>24-0162-added more sq footage</t>
  </si>
  <si>
    <t>24-0238- AG Exempt</t>
  </si>
  <si>
    <t>2024</t>
  </si>
  <si>
    <t>January 2025</t>
  </si>
  <si>
    <t>February 2025</t>
  </si>
  <si>
    <t>March 2025</t>
  </si>
  <si>
    <t>April 2025</t>
  </si>
  <si>
    <t>May 2025</t>
  </si>
  <si>
    <t>June 2025</t>
  </si>
  <si>
    <t>24-0314</t>
  </si>
  <si>
    <t>ACDC Construct</t>
  </si>
  <si>
    <t>House 1984 sf</t>
  </si>
  <si>
    <t>2876 Cherokee Drive</t>
  </si>
  <si>
    <t>024G</t>
  </si>
  <si>
    <t>C</t>
  </si>
  <si>
    <t>002.00</t>
  </si>
  <si>
    <t>24-0316</t>
  </si>
  <si>
    <t>2880 Cherokee Drive</t>
  </si>
  <si>
    <t>003.00</t>
  </si>
  <si>
    <t>House 1988 sf</t>
  </si>
  <si>
    <t>2884 Cherokee Drive</t>
  </si>
  <si>
    <t>004.00</t>
  </si>
  <si>
    <t>24-0318</t>
  </si>
  <si>
    <t>24-0320</t>
  </si>
  <si>
    <t>Tim Carlyle</t>
  </si>
  <si>
    <t>House 2892 sf</t>
  </si>
  <si>
    <t>2790 Lowe Drive</t>
  </si>
  <si>
    <t>038</t>
  </si>
  <si>
    <t>001.02</t>
  </si>
  <si>
    <t>Daryle Moore</t>
  </si>
  <si>
    <r>
      <t>24-0315</t>
    </r>
    <r>
      <rPr>
        <b/>
        <sz val="16"/>
        <rFont val="Arial"/>
        <family val="2"/>
      </rPr>
      <t>M</t>
    </r>
  </si>
  <si>
    <r>
      <t>24-0317</t>
    </r>
    <r>
      <rPr>
        <b/>
        <sz val="16"/>
        <rFont val="Arial"/>
        <family val="2"/>
      </rPr>
      <t>M</t>
    </r>
  </si>
  <si>
    <r>
      <t>24-0319</t>
    </r>
    <r>
      <rPr>
        <b/>
        <sz val="16"/>
        <rFont val="Arial"/>
        <family val="2"/>
      </rPr>
      <t>M</t>
    </r>
  </si>
  <si>
    <r>
      <t>24-0321</t>
    </r>
    <r>
      <rPr>
        <b/>
        <sz val="16"/>
        <rFont val="Arial"/>
        <family val="2"/>
      </rPr>
      <t>M</t>
    </r>
  </si>
  <si>
    <r>
      <t>24-0322</t>
    </r>
    <r>
      <rPr>
        <b/>
        <sz val="16"/>
        <rFont val="Arial"/>
        <family val="2"/>
      </rPr>
      <t>P</t>
    </r>
  </si>
  <si>
    <t>24-0323</t>
  </si>
  <si>
    <t>House</t>
  </si>
  <si>
    <t>2780 Lowe Drive</t>
  </si>
  <si>
    <t>001.01</t>
  </si>
  <si>
    <r>
      <t>24-0324</t>
    </r>
    <r>
      <rPr>
        <b/>
        <sz val="16"/>
        <rFont val="Arial"/>
        <family val="2"/>
      </rPr>
      <t>M</t>
    </r>
  </si>
  <si>
    <r>
      <t>24-0325</t>
    </r>
    <r>
      <rPr>
        <b/>
        <sz val="16"/>
        <rFont val="Arial"/>
        <family val="2"/>
      </rPr>
      <t>P</t>
    </r>
  </si>
  <si>
    <t>24-0326</t>
  </si>
  <si>
    <t>Jeffrey Day</t>
  </si>
  <si>
    <t>DWMH</t>
  </si>
  <si>
    <t>5818 Spencer Hale Rd</t>
  </si>
  <si>
    <t>063</t>
  </si>
  <si>
    <t>025.19</t>
  </si>
  <si>
    <t>24-0327</t>
  </si>
  <si>
    <t>Norma Carpenter</t>
  </si>
  <si>
    <t>Carport</t>
  </si>
  <si>
    <t>2015 Roe Junction Rd</t>
  </si>
  <si>
    <t>049K</t>
  </si>
  <si>
    <t>B</t>
  </si>
  <si>
    <t>011.00</t>
  </si>
  <si>
    <t>24-0328</t>
  </si>
  <si>
    <t>Kathy Berfield</t>
  </si>
  <si>
    <t>Garage</t>
  </si>
  <si>
    <t>3512 Apostle Rd</t>
  </si>
  <si>
    <t>032</t>
  </si>
  <si>
    <t>091.04</t>
  </si>
  <si>
    <t>24-0329</t>
  </si>
  <si>
    <t>Steve Moore</t>
  </si>
  <si>
    <t>Carport/Cover</t>
  </si>
  <si>
    <t>5009 Union Grove Rd</t>
  </si>
  <si>
    <t>044</t>
  </si>
  <si>
    <t>007.14</t>
  </si>
  <si>
    <t>24-0330</t>
  </si>
  <si>
    <t>Clayton Mobile H</t>
  </si>
  <si>
    <t>4865 Union Grove Rd</t>
  </si>
  <si>
    <t>DWMH/Cover</t>
  </si>
  <si>
    <t>007.07</t>
  </si>
  <si>
    <r>
      <t>24-0331</t>
    </r>
    <r>
      <rPr>
        <b/>
        <sz val="16"/>
        <rFont val="Arial"/>
        <family val="2"/>
      </rPr>
      <t>P</t>
    </r>
  </si>
  <si>
    <t>Guzman Construc</t>
  </si>
  <si>
    <t>1081 Old Witt Rd</t>
  </si>
  <si>
    <t>057</t>
  </si>
  <si>
    <t>017.00</t>
  </si>
  <si>
    <r>
      <t>24-0332</t>
    </r>
    <r>
      <rPr>
        <b/>
        <sz val="16"/>
        <rFont val="Arial"/>
        <family val="2"/>
      </rPr>
      <t>G</t>
    </r>
  </si>
  <si>
    <t>E &amp; H Contractor</t>
  </si>
  <si>
    <t>1693 Wind Chase Drive</t>
  </si>
  <si>
    <t>053C</t>
  </si>
  <si>
    <t>A</t>
  </si>
  <si>
    <t>020.00</t>
  </si>
  <si>
    <t>24-0333</t>
  </si>
  <si>
    <t>David Cohen</t>
  </si>
  <si>
    <t>Storage Bldg/Carport</t>
  </si>
  <si>
    <t>3838 Copper Ridge Rd</t>
  </si>
  <si>
    <t>017</t>
  </si>
  <si>
    <t>113.02</t>
  </si>
  <si>
    <t>24-0334</t>
  </si>
  <si>
    <t>Danny Mills</t>
  </si>
  <si>
    <t>4016 Fish Hatchery Rd</t>
  </si>
  <si>
    <t>043</t>
  </si>
  <si>
    <t>100.08</t>
  </si>
  <si>
    <t>24-0335</t>
  </si>
  <si>
    <t>Paula Hodson</t>
  </si>
  <si>
    <t>Above-Gd Pool</t>
  </si>
  <si>
    <t>2999 Bethel Rd</t>
  </si>
  <si>
    <t>019.05</t>
  </si>
  <si>
    <t>24-0336</t>
  </si>
  <si>
    <t>Appalachian Mini</t>
  </si>
  <si>
    <t>Deck</t>
  </si>
  <si>
    <t>1215 Deneen Lane</t>
  </si>
  <si>
    <t>024F</t>
  </si>
  <si>
    <t>030.00</t>
  </si>
  <si>
    <t>24-0337</t>
  </si>
  <si>
    <t>Karen Standifer</t>
  </si>
  <si>
    <t>House 3235 sf</t>
  </si>
  <si>
    <t>5796 Kay Drive</t>
  </si>
  <si>
    <t>027J</t>
  </si>
  <si>
    <t>D</t>
  </si>
  <si>
    <t>026.00</t>
  </si>
  <si>
    <t>24-0338M</t>
  </si>
  <si>
    <r>
      <t>24-0339</t>
    </r>
    <r>
      <rPr>
        <b/>
        <sz val="16"/>
        <rFont val="Arial"/>
        <family val="2"/>
      </rPr>
      <t>P</t>
    </r>
  </si>
  <si>
    <t>24-0340</t>
  </si>
  <si>
    <t>Sydnee Lowery</t>
  </si>
  <si>
    <t>2751 Lowe Drive</t>
  </si>
  <si>
    <t>039I</t>
  </si>
  <si>
    <t>007.00</t>
  </si>
  <si>
    <t>24-0341</t>
  </si>
  <si>
    <t>Mandy Henry</t>
  </si>
  <si>
    <t>Deck/Cover</t>
  </si>
  <si>
    <t>7373 Circle Point</t>
  </si>
  <si>
    <t>046D</t>
  </si>
  <si>
    <t>F</t>
  </si>
  <si>
    <t>005.00</t>
  </si>
  <si>
    <t>24-0342</t>
  </si>
  <si>
    <t>Kathy Allen</t>
  </si>
  <si>
    <t>7515 W. Pierce Drive</t>
  </si>
  <si>
    <t>046</t>
  </si>
  <si>
    <t>012.05</t>
  </si>
  <si>
    <r>
      <t>24-0343</t>
    </r>
    <r>
      <rPr>
        <b/>
        <sz val="16"/>
        <rFont val="Arial"/>
        <family val="2"/>
      </rPr>
      <t>P</t>
    </r>
  </si>
  <si>
    <t>Midway Constru</t>
  </si>
  <si>
    <t>745 Carroll Rd</t>
  </si>
  <si>
    <t>035</t>
  </si>
  <si>
    <t>004.04</t>
  </si>
  <si>
    <t>24-0344</t>
  </si>
  <si>
    <t>Mason Shepard</t>
  </si>
  <si>
    <t>Remodel</t>
  </si>
  <si>
    <t>3345 Corbin Drive</t>
  </si>
  <si>
    <t>017K</t>
  </si>
  <si>
    <t>014.00</t>
  </si>
  <si>
    <t>24-0345</t>
  </si>
  <si>
    <t>Ryan Whitelaw</t>
  </si>
  <si>
    <t>House 3900 sf</t>
  </si>
  <si>
    <t>7823 Wells Rd</t>
  </si>
  <si>
    <t>023.12</t>
  </si>
  <si>
    <t>Sonia Nagel</t>
  </si>
  <si>
    <t>5849 Bernie Circle</t>
  </si>
  <si>
    <t>054</t>
  </si>
  <si>
    <t>044.10</t>
  </si>
  <si>
    <r>
      <t>24-0346</t>
    </r>
    <r>
      <rPr>
        <b/>
        <sz val="16"/>
        <rFont val="Arial"/>
        <family val="2"/>
      </rPr>
      <t>M</t>
    </r>
  </si>
  <si>
    <t>24-0347</t>
  </si>
  <si>
    <t>24-0348</t>
  </si>
  <si>
    <t>Kellie Collins</t>
  </si>
  <si>
    <t>Cover</t>
  </si>
  <si>
    <t>814 Foxglove Lane</t>
  </si>
  <si>
    <t>040C</t>
  </si>
  <si>
    <t>24-0349</t>
  </si>
  <si>
    <t>Billy King</t>
  </si>
  <si>
    <t>Addition</t>
  </si>
  <si>
    <t>3985 Same King Lane</t>
  </si>
  <si>
    <t>051</t>
  </si>
  <si>
    <t>052.00</t>
  </si>
  <si>
    <r>
      <t>24-035</t>
    </r>
    <r>
      <rPr>
        <b/>
        <sz val="16"/>
        <rFont val="Arial"/>
        <family val="2"/>
      </rPr>
      <t>0M</t>
    </r>
  </si>
  <si>
    <t>Dundee Triplett</t>
  </si>
  <si>
    <t>5511 Saint Paul Rd</t>
  </si>
  <si>
    <t>062</t>
  </si>
  <si>
    <t>019.00</t>
  </si>
  <si>
    <t>John Kimmell</t>
  </si>
  <si>
    <t>672 Old Witt Rd</t>
  </si>
  <si>
    <t>050</t>
  </si>
  <si>
    <t>037.00</t>
  </si>
  <si>
    <t>24-0351</t>
  </si>
  <si>
    <t>24-0352</t>
  </si>
  <si>
    <r>
      <t>24-0353</t>
    </r>
    <r>
      <rPr>
        <b/>
        <sz val="16"/>
        <rFont val="Arial"/>
        <family val="2"/>
      </rPr>
      <t>P</t>
    </r>
  </si>
  <si>
    <t>Cantwell</t>
  </si>
  <si>
    <t>1323 Joe Stephens Rd</t>
  </si>
  <si>
    <t>079.11</t>
  </si>
  <si>
    <t>24-0354</t>
  </si>
  <si>
    <t>Enclosed/Carport</t>
  </si>
  <si>
    <t>24-0355</t>
  </si>
  <si>
    <t>Al Howard</t>
  </si>
  <si>
    <t>In-Gd Pool</t>
  </si>
  <si>
    <t>6100 Hummingbird Lane</t>
  </si>
  <si>
    <t>027L</t>
  </si>
  <si>
    <t>025.00</t>
  </si>
  <si>
    <t>24-0356</t>
  </si>
  <si>
    <t>Alma Castillo</t>
  </si>
  <si>
    <t>631 Oine Brook Rd</t>
  </si>
  <si>
    <t>007.05</t>
  </si>
  <si>
    <t>24-0357</t>
  </si>
  <si>
    <t>S. Buckingham</t>
  </si>
  <si>
    <t>House 1500 sf</t>
  </si>
  <si>
    <t>1365 Shannons Little Mtn Rd</t>
  </si>
  <si>
    <t>018P</t>
  </si>
  <si>
    <t>007.01</t>
  </si>
  <si>
    <r>
      <t>24-0358</t>
    </r>
    <r>
      <rPr>
        <b/>
        <sz val="16"/>
        <rFont val="Arial"/>
        <family val="2"/>
      </rPr>
      <t>M</t>
    </r>
  </si>
  <si>
    <t>24-0359</t>
  </si>
  <si>
    <t>Robert Shelton</t>
  </si>
  <si>
    <t>779 Silver City Rd</t>
  </si>
  <si>
    <t>020</t>
  </si>
  <si>
    <t>044.05</t>
  </si>
  <si>
    <t>24-0360</t>
  </si>
  <si>
    <t>Allen Seals</t>
  </si>
  <si>
    <t>1753 Slop Creek Rd</t>
  </si>
  <si>
    <t>036</t>
  </si>
  <si>
    <t>004.03</t>
  </si>
  <si>
    <t>24-0361</t>
  </si>
  <si>
    <t>Lisa Wolf</t>
  </si>
  <si>
    <t>Garage/Carports</t>
  </si>
  <si>
    <t>4207 Clyde Thomas Rd</t>
  </si>
  <si>
    <t>016.07</t>
  </si>
  <si>
    <t>24-0362</t>
  </si>
  <si>
    <t>Sheri Medina</t>
  </si>
  <si>
    <t>SWMH</t>
  </si>
  <si>
    <t>3500 Warrensburg Rd</t>
  </si>
  <si>
    <t>045</t>
  </si>
  <si>
    <t>023.03</t>
  </si>
  <si>
    <t>24-0363</t>
  </si>
  <si>
    <t>4729 Union Grove Rd</t>
  </si>
  <si>
    <t>007.06</t>
  </si>
  <si>
    <t>24-0364</t>
  </si>
  <si>
    <t>Jimmi Glasscock</t>
  </si>
  <si>
    <t>2008 River View Drive</t>
  </si>
  <si>
    <t>051O</t>
  </si>
  <si>
    <t>001.00</t>
  </si>
  <si>
    <r>
      <t>24-036</t>
    </r>
    <r>
      <rPr>
        <b/>
        <sz val="16"/>
        <rFont val="Arial"/>
        <family val="2"/>
      </rPr>
      <t>5P</t>
    </r>
  </si>
  <si>
    <t>Derrick Watkins</t>
  </si>
  <si>
    <t>24-0366</t>
  </si>
  <si>
    <t>House 2012 sf</t>
  </si>
  <si>
    <t>2932 Boatmans Mountain Rd</t>
  </si>
  <si>
    <t>024</t>
  </si>
  <si>
    <t>046.02</t>
  </si>
  <si>
    <r>
      <t>24-0367</t>
    </r>
    <r>
      <rPr>
        <b/>
        <sz val="16"/>
        <rFont val="Arial"/>
        <family val="2"/>
      </rPr>
      <t>M</t>
    </r>
  </si>
  <si>
    <t>24-0368</t>
  </si>
  <si>
    <t>House 1412 sf</t>
  </si>
  <si>
    <t>2934 Boatmans Mountain Rd</t>
  </si>
  <si>
    <t>046.01</t>
  </si>
  <si>
    <r>
      <t>24-0369</t>
    </r>
    <r>
      <rPr>
        <b/>
        <sz val="16"/>
        <rFont val="Arial"/>
        <family val="2"/>
      </rPr>
      <t>M</t>
    </r>
  </si>
  <si>
    <t>24-0370</t>
  </si>
  <si>
    <t>Tower Eng Profes</t>
  </si>
  <si>
    <t>Cell Tower Up-grades</t>
  </si>
  <si>
    <t>3656 Everett Rd</t>
  </si>
  <si>
    <t>040</t>
  </si>
  <si>
    <t>084.00</t>
  </si>
  <si>
    <t>James Self</t>
  </si>
  <si>
    <t>Storage Bldg.</t>
  </si>
  <si>
    <t>8500 E Andrew Johnson Hwy</t>
  </si>
  <si>
    <t>013</t>
  </si>
  <si>
    <t>068.02</t>
  </si>
  <si>
    <r>
      <t>24-0371</t>
    </r>
    <r>
      <rPr>
        <b/>
        <sz val="16"/>
        <rFont val="Arial"/>
        <family val="2"/>
      </rPr>
      <t>AG</t>
    </r>
  </si>
  <si>
    <t>24-0371-no fee/AG Expt</t>
  </si>
  <si>
    <t>24-0372</t>
  </si>
  <si>
    <t>Dave Young</t>
  </si>
  <si>
    <t>House 3522 sf</t>
  </si>
  <si>
    <t>4088 Eagles Nest Drive</t>
  </si>
  <si>
    <t>035G</t>
  </si>
  <si>
    <t>040.00</t>
  </si>
  <si>
    <r>
      <t>24-0373</t>
    </r>
    <r>
      <rPr>
        <b/>
        <sz val="16"/>
        <rFont val="Arial"/>
        <family val="2"/>
      </rPr>
      <t>M</t>
    </r>
  </si>
  <si>
    <t>Mech/Gas</t>
  </si>
  <si>
    <t>24-0374</t>
  </si>
  <si>
    <t>Tony Moyers</t>
  </si>
  <si>
    <t>4754 E Hampton Blvd</t>
  </si>
  <si>
    <t>026N</t>
  </si>
  <si>
    <t>057.00</t>
  </si>
  <si>
    <t>Emiliano Garcia</t>
  </si>
  <si>
    <t>5890 Fall Creek Dock Rd</t>
  </si>
  <si>
    <t>011</t>
  </si>
  <si>
    <t>047.07</t>
  </si>
  <si>
    <r>
      <t>24-0375</t>
    </r>
    <r>
      <rPr>
        <b/>
        <sz val="16"/>
        <rFont val="Arial"/>
        <family val="2"/>
      </rPr>
      <t>P</t>
    </r>
  </si>
  <si>
    <t>24-0376</t>
  </si>
  <si>
    <t>Lance Matta</t>
  </si>
  <si>
    <t>Storage Bldg</t>
  </si>
  <si>
    <t>4912 Spencer Hale Rd</t>
  </si>
  <si>
    <t>096.06</t>
  </si>
  <si>
    <t>24-0377</t>
  </si>
  <si>
    <t>Anthony Kowalski</t>
  </si>
  <si>
    <t>5360 Dearing Rd</t>
  </si>
  <si>
    <t>055</t>
  </si>
  <si>
    <t>24-0378</t>
  </si>
  <si>
    <t>Johnny Edmonds</t>
  </si>
  <si>
    <t>House 1544 sf</t>
  </si>
  <si>
    <t>1756 Elgin Drive</t>
  </si>
  <si>
    <t>025D</t>
  </si>
  <si>
    <r>
      <t>24-0379</t>
    </r>
    <r>
      <rPr>
        <b/>
        <sz val="16"/>
        <rFont val="Arial"/>
        <family val="2"/>
      </rPr>
      <t>M</t>
    </r>
  </si>
  <si>
    <t>24-0380</t>
  </si>
  <si>
    <t>Terry Lawson</t>
  </si>
  <si>
    <t>House 3038 sf</t>
  </si>
  <si>
    <t>6292 Outlook Trail</t>
  </si>
  <si>
    <t>011D</t>
  </si>
  <si>
    <t>134.00</t>
  </si>
  <si>
    <r>
      <t>24-0381</t>
    </r>
    <r>
      <rPr>
        <b/>
        <sz val="16"/>
        <rFont val="Arial"/>
        <family val="2"/>
      </rPr>
      <t>M</t>
    </r>
  </si>
  <si>
    <t>24-0382</t>
  </si>
  <si>
    <t>David Drinnon</t>
  </si>
  <si>
    <t>1136 Shinbone Rd</t>
  </si>
  <si>
    <t>027</t>
  </si>
  <si>
    <t>24-0383</t>
  </si>
  <si>
    <t>Michael Boyd</t>
  </si>
  <si>
    <t>House 4411 sf</t>
  </si>
  <si>
    <t>2920 Valley Home Rd</t>
  </si>
  <si>
    <t>056</t>
  </si>
  <si>
    <t>131.01</t>
  </si>
  <si>
    <r>
      <t>24-0384</t>
    </r>
    <r>
      <rPr>
        <b/>
        <sz val="16"/>
        <rFont val="Arial"/>
        <family val="2"/>
      </rPr>
      <t>M</t>
    </r>
  </si>
  <si>
    <t>24-0385</t>
  </si>
  <si>
    <t>Steve Fugate</t>
  </si>
  <si>
    <t>2001 River View Drive</t>
  </si>
  <si>
    <t>006.00</t>
  </si>
  <si>
    <t>24-0386</t>
  </si>
  <si>
    <t>LCC Telecom</t>
  </si>
  <si>
    <t>Tower</t>
  </si>
  <si>
    <t>2391 Kidwell Ridge Rd</t>
  </si>
  <si>
    <t>031</t>
  </si>
  <si>
    <t>008.00</t>
  </si>
  <si>
    <t>24-0387</t>
  </si>
  <si>
    <t>Connie Campbell</t>
  </si>
  <si>
    <t>1621 Greene Rd</t>
  </si>
  <si>
    <r>
      <t>24-0388</t>
    </r>
    <r>
      <rPr>
        <b/>
        <sz val="16"/>
        <rFont val="Arial"/>
        <family val="2"/>
      </rPr>
      <t>P</t>
    </r>
  </si>
  <si>
    <t>American's Home</t>
  </si>
  <si>
    <t>5383 Old White Pine Rd</t>
  </si>
  <si>
    <t>123.01</t>
  </si>
  <si>
    <t>24-0389</t>
  </si>
  <si>
    <t>Billy Parvin</t>
  </si>
  <si>
    <t>7328 St. Clair Rd</t>
  </si>
  <si>
    <t>012</t>
  </si>
  <si>
    <t>026.39</t>
  </si>
  <si>
    <t>24-0390</t>
  </si>
  <si>
    <t>Greg0rio Paez</t>
  </si>
  <si>
    <t>2 Garages</t>
  </si>
  <si>
    <t>236 Balch Street</t>
  </si>
  <si>
    <t>061.00</t>
  </si>
  <si>
    <t>6</t>
  </si>
  <si>
    <t>1</t>
  </si>
  <si>
    <t>24-0391</t>
  </si>
  <si>
    <t>Michael Seals</t>
  </si>
  <si>
    <t>1005 Spencer Hale Rd</t>
  </si>
  <si>
    <t>050M</t>
  </si>
  <si>
    <t>013.00</t>
  </si>
  <si>
    <t>24-0392</t>
  </si>
  <si>
    <t>Donnie Davis</t>
  </si>
  <si>
    <t>5740 Charlene Drive</t>
  </si>
  <si>
    <t>022.00</t>
  </si>
  <si>
    <t>24-0393</t>
  </si>
  <si>
    <t>Diamond Property</t>
  </si>
  <si>
    <t>House 1440 sf</t>
  </si>
  <si>
    <t>1054 Wilburn Rd</t>
  </si>
  <si>
    <t>019</t>
  </si>
  <si>
    <t>128.02</t>
  </si>
  <si>
    <r>
      <t>24-0394</t>
    </r>
    <r>
      <rPr>
        <b/>
        <sz val="16"/>
        <rFont val="Arial"/>
        <family val="2"/>
      </rPr>
      <t>M</t>
    </r>
  </si>
  <si>
    <t>24-0395</t>
  </si>
  <si>
    <t>Stan Harville</t>
  </si>
  <si>
    <t>1125 Springvale Rd</t>
  </si>
  <si>
    <t>138.01</t>
  </si>
  <si>
    <t>24-0396</t>
  </si>
  <si>
    <t>Mastec Network</t>
  </si>
  <si>
    <t>608 East Croxdale Rd</t>
  </si>
  <si>
    <t>042</t>
  </si>
  <si>
    <t>082.00</t>
  </si>
  <si>
    <t>24-0397</t>
  </si>
  <si>
    <t>Travis Charles</t>
  </si>
  <si>
    <t>House 2527 sf</t>
  </si>
  <si>
    <t>1227 Savannah Drive</t>
  </si>
  <si>
    <t>035D</t>
  </si>
  <si>
    <r>
      <t>24-0398</t>
    </r>
    <r>
      <rPr>
        <b/>
        <sz val="16"/>
        <rFont val="Arial"/>
        <family val="2"/>
      </rPr>
      <t>M</t>
    </r>
  </si>
  <si>
    <t>24-0399</t>
  </si>
  <si>
    <t>Eduardo Zapote</t>
  </si>
  <si>
    <t>2536 Lakeview Drive</t>
  </si>
  <si>
    <t>025</t>
  </si>
  <si>
    <t>24-0400</t>
  </si>
  <si>
    <t>Modular</t>
  </si>
  <si>
    <t>2997 Turley Bridge Rd</t>
  </si>
  <si>
    <t>076.00</t>
  </si>
  <si>
    <t>Daniel Stacy</t>
  </si>
  <si>
    <t>24-0401</t>
  </si>
  <si>
    <t>Guzman Constru</t>
  </si>
  <si>
    <t>201 Graves Lane</t>
  </si>
  <si>
    <t>013P</t>
  </si>
  <si>
    <r>
      <t>24-0402</t>
    </r>
    <r>
      <rPr>
        <b/>
        <sz val="16"/>
        <rFont val="Arial"/>
        <family val="2"/>
      </rPr>
      <t>G</t>
    </r>
  </si>
  <si>
    <t>Ouality Plumbing</t>
  </si>
  <si>
    <t>572 Ravenwood Drive</t>
  </si>
  <si>
    <t>040O</t>
  </si>
  <si>
    <t>047.01</t>
  </si>
  <si>
    <t>24-0403</t>
  </si>
  <si>
    <t>Joanna Courtney</t>
  </si>
  <si>
    <t>535 Jerry Drive</t>
  </si>
  <si>
    <t>054H</t>
  </si>
  <si>
    <t>003.01</t>
  </si>
  <si>
    <r>
      <t>24-0404</t>
    </r>
    <r>
      <rPr>
        <b/>
        <sz val="16"/>
        <rFont val="Arial"/>
        <family val="2"/>
      </rPr>
      <t>P</t>
    </r>
  </si>
  <si>
    <t>Z-Boys Plumbing</t>
  </si>
  <si>
    <t>1799 Carroll Rd</t>
  </si>
  <si>
    <t>027.03</t>
  </si>
  <si>
    <t>24-0405</t>
  </si>
  <si>
    <t>Jaqueline Sanche</t>
  </si>
  <si>
    <t>7290 Briarwood Drive</t>
  </si>
  <si>
    <t>054B</t>
  </si>
  <si>
    <t>032.00</t>
  </si>
  <si>
    <r>
      <t>24-0406</t>
    </r>
    <r>
      <rPr>
        <b/>
        <sz val="16"/>
        <rFont val="Arial"/>
        <family val="2"/>
      </rPr>
      <t>G</t>
    </r>
  </si>
  <si>
    <t>Comfort Control</t>
  </si>
  <si>
    <t>248 Shaver Drive</t>
  </si>
  <si>
    <t>047O</t>
  </si>
  <si>
    <t>E</t>
  </si>
  <si>
    <t>016.00</t>
  </si>
  <si>
    <t>24-0407</t>
  </si>
  <si>
    <t>Jeffery Petrie</t>
  </si>
  <si>
    <t>4891 Fowler Drive</t>
  </si>
  <si>
    <t>010L</t>
  </si>
  <si>
    <t>015.00</t>
  </si>
  <si>
    <t>24-0408</t>
  </si>
  <si>
    <t>Danny Carroll</t>
  </si>
  <si>
    <t>2020 Autum Lane</t>
  </si>
  <si>
    <t>018</t>
  </si>
  <si>
    <t>24-0409</t>
  </si>
  <si>
    <t>Bill Brumfield</t>
  </si>
  <si>
    <t>1819 Fernwood Church Rd</t>
  </si>
  <si>
    <t>108.06</t>
  </si>
  <si>
    <t>24-0410</t>
  </si>
  <si>
    <t>Steve Jones</t>
  </si>
  <si>
    <t>House 3429 sf</t>
  </si>
  <si>
    <t>7681 Mountain Valley Rd</t>
  </si>
  <si>
    <t>029</t>
  </si>
  <si>
    <t>004.01</t>
  </si>
  <si>
    <r>
      <t>24-0411</t>
    </r>
    <r>
      <rPr>
        <b/>
        <sz val="16"/>
        <rFont val="Arial"/>
        <family val="2"/>
      </rPr>
      <t>M</t>
    </r>
  </si>
  <si>
    <t>24-0412</t>
  </si>
  <si>
    <t>Bradley Kaufman</t>
  </si>
  <si>
    <t>2866 Cherokee Drive</t>
  </si>
  <si>
    <t>24-0413</t>
  </si>
  <si>
    <t>Bryan Berry</t>
  </si>
  <si>
    <t>8155 W Pointe Drive</t>
  </si>
  <si>
    <t>053F</t>
  </si>
  <si>
    <t>24-0414</t>
  </si>
  <si>
    <t>Brandon Taylor</t>
  </si>
  <si>
    <t>Garage/Carport</t>
  </si>
  <si>
    <t>1544 River Path</t>
  </si>
  <si>
    <t>063G</t>
  </si>
  <si>
    <t>24-0415</t>
  </si>
  <si>
    <t>24-0417</t>
  </si>
  <si>
    <t>24-0418</t>
  </si>
  <si>
    <t>Manford Collins</t>
  </si>
  <si>
    <t>5075 Pearl Drive</t>
  </si>
  <si>
    <t>116.00</t>
  </si>
  <si>
    <t>Americas Home</t>
  </si>
  <si>
    <t>House 3288 sf</t>
  </si>
  <si>
    <t>1313 Indian Path</t>
  </si>
  <si>
    <t>048</t>
  </si>
  <si>
    <t>077.00</t>
  </si>
  <si>
    <r>
      <t>24-0416</t>
    </r>
    <r>
      <rPr>
        <b/>
        <sz val="16"/>
        <rFont val="Arial"/>
        <family val="2"/>
      </rPr>
      <t>M</t>
    </r>
  </si>
  <si>
    <t xml:space="preserve">American Tower </t>
  </si>
  <si>
    <t>770 Wooddale Rd</t>
  </si>
  <si>
    <t>047</t>
  </si>
  <si>
    <t>091.00</t>
  </si>
  <si>
    <t>24-0419</t>
  </si>
  <si>
    <t>Hiller Plumbing</t>
  </si>
  <si>
    <t>999 Ravenwood Drive</t>
  </si>
  <si>
    <t>040J</t>
  </si>
  <si>
    <t>24-0420</t>
  </si>
  <si>
    <t>Anthony Burke</t>
  </si>
  <si>
    <t>House 1540 sf</t>
  </si>
  <si>
    <t>5765 Longcreek Rd</t>
  </si>
  <si>
    <t>032.19</t>
  </si>
  <si>
    <r>
      <t>24-0421</t>
    </r>
    <r>
      <rPr>
        <b/>
        <sz val="16"/>
        <rFont val="Arial"/>
        <family val="2"/>
      </rPr>
      <t>M</t>
    </r>
  </si>
  <si>
    <r>
      <t>24-0422</t>
    </r>
    <r>
      <rPr>
        <b/>
        <sz val="16"/>
        <rFont val="Arial"/>
        <family val="2"/>
      </rPr>
      <t>P</t>
    </r>
  </si>
  <si>
    <t>Parkers Plumb</t>
  </si>
  <si>
    <t>24-0423</t>
  </si>
  <si>
    <t>Clyde Short III</t>
  </si>
  <si>
    <t>2854 Scenic Lake Circle</t>
  </si>
  <si>
    <t>011I</t>
  </si>
  <si>
    <t>009.00</t>
  </si>
  <si>
    <t>24-0424</t>
  </si>
  <si>
    <t>David Howard</t>
  </si>
  <si>
    <t>24-0425</t>
  </si>
  <si>
    <t>Brandon Sawyer</t>
  </si>
  <si>
    <t>4940 Southfork Circle</t>
  </si>
  <si>
    <t>094.00</t>
  </si>
  <si>
    <t>24-0426</t>
  </si>
  <si>
    <t>Michael Davis</t>
  </si>
  <si>
    <t>House 1680 sf</t>
  </si>
  <si>
    <t>5140 Chucky River Rd</t>
  </si>
  <si>
    <t>058</t>
  </si>
  <si>
    <t>063.01</t>
  </si>
  <si>
    <r>
      <t>24-0427</t>
    </r>
    <r>
      <rPr>
        <b/>
        <sz val="16"/>
        <rFont val="Arial"/>
        <family val="2"/>
      </rPr>
      <t>M</t>
    </r>
  </si>
  <si>
    <t>24-0428</t>
  </si>
  <si>
    <t>24-0429</t>
  </si>
  <si>
    <t>Erasto Lopez</t>
  </si>
  <si>
    <t>1565 Broyles Lane</t>
  </si>
  <si>
    <t>024D</t>
  </si>
  <si>
    <t>036.01</t>
  </si>
  <si>
    <t>24-0430</t>
  </si>
  <si>
    <t>Alan Courtney</t>
  </si>
  <si>
    <t>24-0431</t>
  </si>
  <si>
    <t>All Star Const.</t>
  </si>
  <si>
    <t>Moving</t>
  </si>
  <si>
    <t>Demolition</t>
  </si>
  <si>
    <t>6670 W A J. Hwy</t>
  </si>
  <si>
    <t>019G</t>
  </si>
  <si>
    <t>24-0432</t>
  </si>
  <si>
    <t>6654 E A. J. Hwy</t>
  </si>
  <si>
    <t>014.07</t>
  </si>
  <si>
    <t>24=0433</t>
  </si>
  <si>
    <t>Michael Conley</t>
  </si>
  <si>
    <t>940 Ronald Drive</t>
  </si>
  <si>
    <t>054A</t>
  </si>
  <si>
    <t>028.00</t>
  </si>
  <si>
    <t>24-0434</t>
  </si>
  <si>
    <t>Michael Froess</t>
  </si>
  <si>
    <t>Addition/Garage/Remod</t>
  </si>
  <si>
    <t>897 Lakeway Rd</t>
  </si>
  <si>
    <t>023</t>
  </si>
  <si>
    <t>038.00</t>
  </si>
  <si>
    <r>
      <t>24-0435</t>
    </r>
    <r>
      <rPr>
        <b/>
        <sz val="16"/>
        <rFont val="Arial"/>
        <family val="2"/>
      </rPr>
      <t>M</t>
    </r>
  </si>
  <si>
    <r>
      <t>24-0436</t>
    </r>
    <r>
      <rPr>
        <b/>
        <sz val="16"/>
        <rFont val="Arial"/>
        <family val="2"/>
      </rPr>
      <t>P</t>
    </r>
  </si>
  <si>
    <t>24-0437</t>
  </si>
  <si>
    <t>Leticia Torres</t>
  </si>
  <si>
    <t>Storage Building</t>
  </si>
  <si>
    <t>262 Meek Street</t>
  </si>
  <si>
    <t>047N</t>
  </si>
  <si>
    <t>24-0438</t>
  </si>
  <si>
    <t>Valentina Arteaga</t>
  </si>
  <si>
    <t>5584 Brights Pike</t>
  </si>
  <si>
    <t>022.05</t>
  </si>
  <si>
    <t>24-0439</t>
  </si>
  <si>
    <t>Shane Voelker</t>
  </si>
  <si>
    <t>Deck/Pool</t>
  </si>
  <si>
    <t>1233 Cordell Hull Drive</t>
  </si>
  <si>
    <t>089.03</t>
  </si>
  <si>
    <r>
      <t>24-0440</t>
    </r>
    <r>
      <rPr>
        <b/>
        <sz val="16"/>
        <rFont val="Arial"/>
        <family val="2"/>
      </rPr>
      <t>G</t>
    </r>
  </si>
  <si>
    <t>Sarah Bowman</t>
  </si>
  <si>
    <t>1311 Kidwell Ridge Rd</t>
  </si>
  <si>
    <t>Chris Loposky</t>
  </si>
  <si>
    <t>1899 Macedonia Rd</t>
  </si>
  <si>
    <t>016</t>
  </si>
  <si>
    <t>010.00</t>
  </si>
  <si>
    <t>24-0442</t>
  </si>
  <si>
    <t>Kendra Biggs</t>
  </si>
  <si>
    <t>House 1665 sf</t>
  </si>
  <si>
    <t>4320 Clyde Thomas Rd</t>
  </si>
  <si>
    <r>
      <t>24-0443</t>
    </r>
    <r>
      <rPr>
        <b/>
        <sz val="16"/>
        <rFont val="Arial"/>
        <family val="2"/>
      </rPr>
      <t>M</t>
    </r>
  </si>
  <si>
    <t>24-0444</t>
  </si>
  <si>
    <t>David King</t>
  </si>
  <si>
    <t>2533 Springvale Rd</t>
  </si>
  <si>
    <t>046.00</t>
  </si>
  <si>
    <t>24-0445</t>
  </si>
  <si>
    <t>Timmy Welch</t>
  </si>
  <si>
    <t>2867 Clearview Rd</t>
  </si>
  <si>
    <t>133.20</t>
  </si>
  <si>
    <t>24-0446</t>
  </si>
  <si>
    <t>Tim Black</t>
  </si>
  <si>
    <t>7740 East Andrew Johnson Hwy</t>
  </si>
  <si>
    <r>
      <t>24-0447</t>
    </r>
    <r>
      <rPr>
        <b/>
        <sz val="16"/>
        <rFont val="Arial"/>
        <family val="2"/>
      </rPr>
      <t>P</t>
    </r>
  </si>
  <si>
    <t>Larry Lynch</t>
  </si>
  <si>
    <t>159 Adley St.</t>
  </si>
  <si>
    <r>
      <t>24-0448</t>
    </r>
    <r>
      <rPr>
        <b/>
        <sz val="16"/>
        <rFont val="Arial"/>
        <family val="2"/>
      </rPr>
      <t>P</t>
    </r>
  </si>
  <si>
    <t>116 Adley St.</t>
  </si>
  <si>
    <t>24-0449</t>
  </si>
  <si>
    <t>Floyd Wagner</t>
  </si>
  <si>
    <t>5216 Spencer Hale Rd</t>
  </si>
  <si>
    <t>140.12</t>
  </si>
  <si>
    <r>
      <t>24-0441</t>
    </r>
    <r>
      <rPr>
        <sz val="16"/>
        <color rgb="FFFF0000"/>
        <rFont val="Arial"/>
        <family val="2"/>
      </rPr>
      <t>*</t>
    </r>
  </si>
  <si>
    <r>
      <rPr>
        <sz val="16"/>
        <color rgb="FFFF0000"/>
        <rFont val="Arial"/>
        <family val="2"/>
      </rPr>
      <t xml:space="preserve">*24-0441 </t>
    </r>
    <r>
      <rPr>
        <sz val="16"/>
        <rFont val="Arial"/>
        <family val="2"/>
      </rPr>
      <t xml:space="preserve">- </t>
    </r>
    <r>
      <rPr>
        <sz val="16"/>
        <color rgb="FFFF0000"/>
        <rFont val="Arial"/>
        <family val="2"/>
      </rPr>
      <t>AG Exp</t>
    </r>
  </si>
  <si>
    <t>24-0450</t>
  </si>
  <si>
    <t>24-0451</t>
  </si>
  <si>
    <t>Bobby Hayes</t>
  </si>
  <si>
    <t>5949 Brights Pike</t>
  </si>
  <si>
    <t>047.12</t>
  </si>
  <si>
    <t>24-0452</t>
  </si>
  <si>
    <t>Michael Myers</t>
  </si>
  <si>
    <t>House 4332 sf</t>
  </si>
  <si>
    <t>1231 Warrensburg Rd</t>
  </si>
  <si>
    <t>056.00</t>
  </si>
  <si>
    <r>
      <t>24-0453</t>
    </r>
    <r>
      <rPr>
        <b/>
        <sz val="16"/>
        <rFont val="Arial"/>
        <family val="2"/>
      </rPr>
      <t>M</t>
    </r>
  </si>
  <si>
    <r>
      <t>24-0454</t>
    </r>
    <r>
      <rPr>
        <b/>
        <sz val="16"/>
        <rFont val="Arial"/>
        <family val="2"/>
      </rPr>
      <t>P</t>
    </r>
  </si>
  <si>
    <t>24-0455</t>
  </si>
  <si>
    <t>Dustin Green</t>
  </si>
  <si>
    <t>House 1300 sf</t>
  </si>
  <si>
    <t>430 Fox Drive</t>
  </si>
  <si>
    <t>048A</t>
  </si>
  <si>
    <r>
      <t>24-0456</t>
    </r>
    <r>
      <rPr>
        <b/>
        <sz val="16"/>
        <rFont val="Arial"/>
        <family val="2"/>
      </rPr>
      <t>M</t>
    </r>
  </si>
  <si>
    <t>4</t>
  </si>
  <si>
    <t>24-0458</t>
  </si>
  <si>
    <t>Susan Carr</t>
  </si>
  <si>
    <t>3944 Dan Drive</t>
  </si>
  <si>
    <t>017D</t>
  </si>
  <si>
    <t>24-0457</t>
  </si>
  <si>
    <t>2100 Alpha Valley Home Rd</t>
  </si>
  <si>
    <t>026.05</t>
  </si>
  <si>
    <t>Jeff Porter</t>
  </si>
  <si>
    <t>24-0459</t>
  </si>
  <si>
    <t>James Norton</t>
  </si>
  <si>
    <t>3335 Chucky River Rd</t>
  </si>
  <si>
    <t>100.16</t>
  </si>
  <si>
    <r>
      <t>24-0460</t>
    </r>
    <r>
      <rPr>
        <b/>
        <sz val="16"/>
        <rFont val="Arial"/>
        <family val="2"/>
      </rPr>
      <t>P</t>
    </r>
  </si>
  <si>
    <t>Marty Cantwell</t>
  </si>
  <si>
    <t>7343 Curcle Pointe Dr</t>
  </si>
  <si>
    <t>24-0461</t>
  </si>
  <si>
    <t>Unique Bldg Cons</t>
  </si>
  <si>
    <t>1273 Greenbriar Rd</t>
  </si>
  <si>
    <t>035.16</t>
  </si>
  <si>
    <t>24-0462</t>
  </si>
  <si>
    <t>1281 Greenbriar Rd</t>
  </si>
  <si>
    <t>035.17</t>
  </si>
  <si>
    <t>24-0463</t>
  </si>
  <si>
    <t>English Mtn Cons</t>
  </si>
  <si>
    <t>Indust/Warehouse</t>
  </si>
  <si>
    <t>5768 Cobble Lane</t>
  </si>
  <si>
    <r>
      <t>24-0464</t>
    </r>
    <r>
      <rPr>
        <b/>
        <sz val="16"/>
        <rFont val="Arial"/>
        <family val="2"/>
      </rPr>
      <t>M</t>
    </r>
  </si>
  <si>
    <t>2768 Cobble Lane</t>
  </si>
  <si>
    <t>24-0465</t>
  </si>
  <si>
    <t>24-0466</t>
  </si>
  <si>
    <t>Eloy Montalvo</t>
  </si>
  <si>
    <t>House 3740 sf</t>
  </si>
  <si>
    <t>2576 Plantation Drive</t>
  </si>
  <si>
    <t>011O</t>
  </si>
  <si>
    <t>018.00</t>
  </si>
  <si>
    <r>
      <t>24-0467</t>
    </r>
    <r>
      <rPr>
        <b/>
        <sz val="16"/>
        <rFont val="Arial"/>
        <family val="2"/>
      </rPr>
      <t>M</t>
    </r>
  </si>
  <si>
    <t>24-0468</t>
  </si>
  <si>
    <t>Rhonda Morgan</t>
  </si>
  <si>
    <t>2784 North Coffey Rd</t>
  </si>
  <si>
    <t>049L</t>
  </si>
  <si>
    <r>
      <t>24-0469</t>
    </r>
    <r>
      <rPr>
        <b/>
        <sz val="16"/>
        <rFont val="Arial"/>
        <family val="2"/>
      </rPr>
      <t>P</t>
    </r>
  </si>
  <si>
    <t>Terry Hubbard</t>
  </si>
  <si>
    <t>2237 Silver City Rd</t>
  </si>
  <si>
    <t>016.23</t>
  </si>
  <si>
    <t>24-0470</t>
  </si>
  <si>
    <t>Mark Rau</t>
  </si>
  <si>
    <t>3241 Enka Hwy</t>
  </si>
  <si>
    <t>134.02</t>
  </si>
  <si>
    <t>24-0471</t>
  </si>
  <si>
    <t>Nathan Droblyn</t>
  </si>
  <si>
    <t>3177 Three Springs Rd</t>
  </si>
  <si>
    <t>006</t>
  </si>
  <si>
    <t>031.00</t>
  </si>
  <si>
    <t>24-0472</t>
  </si>
  <si>
    <t>Michael Lockhart</t>
  </si>
  <si>
    <t>852 Dover Rd</t>
  </si>
  <si>
    <t>021.07</t>
  </si>
  <si>
    <t>24-0473</t>
  </si>
  <si>
    <t>Stephen Crews</t>
  </si>
  <si>
    <t>2110 Seven Oaks Dr</t>
  </si>
  <si>
    <t>039M</t>
  </si>
  <si>
    <t>035.00</t>
  </si>
  <si>
    <t>24-0474</t>
  </si>
  <si>
    <t>Randal McCarter</t>
  </si>
  <si>
    <t>5625 Amy Drive</t>
  </si>
  <si>
    <t>013.04</t>
  </si>
  <si>
    <r>
      <t>24-0475</t>
    </r>
    <r>
      <rPr>
        <b/>
        <sz val="16"/>
        <rFont val="Arial"/>
        <family val="2"/>
      </rPr>
      <t>P</t>
    </r>
  </si>
  <si>
    <t>Shawn Zagaeski</t>
  </si>
  <si>
    <t>24-0476</t>
  </si>
  <si>
    <t>Terry Patterson</t>
  </si>
  <si>
    <t>Lot 5, Brights Pike</t>
  </si>
  <si>
    <t>054.09</t>
  </si>
  <si>
    <t>24-0477</t>
  </si>
  <si>
    <t>Mary Long</t>
  </si>
  <si>
    <t>4051 Brights Pike</t>
  </si>
  <si>
    <t>054.03</t>
  </si>
  <si>
    <t>24-0478</t>
  </si>
  <si>
    <t>Hayden Futrell</t>
  </si>
  <si>
    <t>Above Gd Pool</t>
  </si>
  <si>
    <t>2714 Plantation Drive</t>
  </si>
  <si>
    <t>24-0479</t>
  </si>
  <si>
    <t>Steve Epps</t>
  </si>
  <si>
    <t>303 Tom Treece Rd</t>
  </si>
  <si>
    <t>21-0494 voided (house)</t>
  </si>
  <si>
    <r>
      <t>24-0480</t>
    </r>
    <r>
      <rPr>
        <b/>
        <sz val="16"/>
        <rFont val="Arial"/>
        <family val="2"/>
      </rPr>
      <t>M</t>
    </r>
  </si>
  <si>
    <t>21-0495M-voided/Mecha</t>
  </si>
  <si>
    <t>24-0481</t>
  </si>
  <si>
    <t>CHM Inc</t>
  </si>
  <si>
    <t>2016 Chucky River Rd</t>
  </si>
  <si>
    <t>052</t>
  </si>
  <si>
    <t>002.01</t>
  </si>
  <si>
    <t>24-0482G</t>
  </si>
  <si>
    <t>Matt Sellars</t>
  </si>
  <si>
    <t>530 Jerry Drive</t>
  </si>
  <si>
    <t>24-0483</t>
  </si>
  <si>
    <t>Linda Noe</t>
  </si>
  <si>
    <t>Remodel/Pluumbing</t>
  </si>
  <si>
    <t>2302 Joe Stephens Rd</t>
  </si>
  <si>
    <t>064.00</t>
  </si>
  <si>
    <t>24-0484</t>
  </si>
  <si>
    <t>Ashley Boatman</t>
  </si>
  <si>
    <t>1250 Cain Mill Rd</t>
  </si>
  <si>
    <t>050.03</t>
  </si>
  <si>
    <t>24-0485</t>
  </si>
  <si>
    <t>Mark Gulley</t>
  </si>
  <si>
    <t>152 Whitesburg Pike</t>
  </si>
  <si>
    <t>03P</t>
  </si>
  <si>
    <t>008.05</t>
  </si>
  <si>
    <t>24-0486</t>
  </si>
  <si>
    <t>Tammy McNeil</t>
  </si>
  <si>
    <t>6930 Brookdell Drive</t>
  </si>
  <si>
    <t>012G</t>
  </si>
  <si>
    <t>24-0487</t>
  </si>
  <si>
    <t>Sharon Broyles</t>
  </si>
  <si>
    <t>2 Decks/Cover</t>
  </si>
  <si>
    <t>1920 Jaybird Rd</t>
  </si>
  <si>
    <t>017.02</t>
  </si>
  <si>
    <t>8</t>
  </si>
  <si>
    <t>24-0488</t>
  </si>
  <si>
    <t>Alexis Kincaid</t>
  </si>
  <si>
    <t>385 Hyatt Lane</t>
  </si>
  <si>
    <t>029.01</t>
  </si>
  <si>
    <t>24-0489</t>
  </si>
  <si>
    <t>Brandy Brown</t>
  </si>
  <si>
    <t>711 Pine Brooke Rd</t>
  </si>
  <si>
    <t>007.17</t>
  </si>
  <si>
    <r>
      <t>24-0490</t>
    </r>
    <r>
      <rPr>
        <b/>
        <sz val="16"/>
        <rFont val="Arial"/>
        <family val="2"/>
      </rPr>
      <t>P</t>
    </r>
  </si>
  <si>
    <t>24-0491</t>
  </si>
  <si>
    <t>Stacy Ludtke</t>
  </si>
  <si>
    <t>1523 River Path</t>
  </si>
  <si>
    <t>044.00</t>
  </si>
  <si>
    <t>24-0492</t>
  </si>
  <si>
    <t>Scott Brooks</t>
  </si>
  <si>
    <t>4444 Woodhaven Drive</t>
  </si>
  <si>
    <t>035C</t>
  </si>
  <si>
    <t xml:space="preserve">24-0492-Grant Permit </t>
  </si>
  <si>
    <t>No Charge</t>
  </si>
  <si>
    <t>24-0493</t>
  </si>
  <si>
    <t>Marshall Riley</t>
  </si>
  <si>
    <t>444 Statem Gap Rd</t>
  </si>
  <si>
    <t>007.04</t>
  </si>
  <si>
    <t>24-0494</t>
  </si>
  <si>
    <t>Sondra Williamson</t>
  </si>
  <si>
    <t>7932 Whetsell Rd</t>
  </si>
  <si>
    <t>057.07</t>
  </si>
  <si>
    <t>24-0495</t>
  </si>
  <si>
    <t>Scott Lewis</t>
  </si>
  <si>
    <t>4033 Old Kentucky Rd</t>
  </si>
  <si>
    <t>119.00</t>
  </si>
  <si>
    <t>24-0496</t>
  </si>
  <si>
    <t>House 2413 sf</t>
  </si>
  <si>
    <t>1120 Collinson Ford Rd</t>
  </si>
  <si>
    <t>080.08</t>
  </si>
  <si>
    <r>
      <t>24-0497</t>
    </r>
    <r>
      <rPr>
        <b/>
        <sz val="16"/>
        <rFont val="Arial"/>
        <family val="2"/>
      </rPr>
      <t>M</t>
    </r>
  </si>
  <si>
    <t>24-0498</t>
  </si>
  <si>
    <t>Paige Long</t>
  </si>
  <si>
    <t>1277 Cain Mill Rd</t>
  </si>
  <si>
    <t>044.14</t>
  </si>
  <si>
    <r>
      <t>24-0499</t>
    </r>
    <r>
      <rPr>
        <b/>
        <sz val="16"/>
        <rFont val="Arial"/>
        <family val="2"/>
      </rPr>
      <t>G</t>
    </r>
  </si>
  <si>
    <t>Jessica Hernandez</t>
  </si>
  <si>
    <t>2818 McBride Rd</t>
  </si>
  <si>
    <t>069.02</t>
  </si>
  <si>
    <t>24-0500</t>
  </si>
  <si>
    <t>Jenifer Garry</t>
  </si>
  <si>
    <t>Porch/Cover/Remodel</t>
  </si>
  <si>
    <t>3552 Nelson School Rd</t>
  </si>
  <si>
    <t>003.04</t>
  </si>
  <si>
    <t>24-0501</t>
  </si>
  <si>
    <t>Constance Lewis</t>
  </si>
  <si>
    <t>DWMH/ Garage</t>
  </si>
  <si>
    <t>1167 Cherry Blossom Lane</t>
  </si>
  <si>
    <t>047I</t>
  </si>
  <si>
    <t>012.00</t>
  </si>
  <si>
    <r>
      <t>24-0502</t>
    </r>
    <r>
      <rPr>
        <b/>
        <sz val="16"/>
        <rFont val="Arial"/>
        <family val="2"/>
      </rPr>
      <t>P</t>
    </r>
  </si>
  <si>
    <t>Taras Sharovara</t>
  </si>
  <si>
    <t>24-0503</t>
  </si>
  <si>
    <t>Ram Jack</t>
  </si>
  <si>
    <t>879 Warrensburg Rd</t>
  </si>
  <si>
    <t>087.09</t>
  </si>
  <si>
    <t>24-0504</t>
  </si>
  <si>
    <t>Cate Property Serv</t>
  </si>
  <si>
    <t>House 2040 sf</t>
  </si>
  <si>
    <t>1760 Lake Park Circle</t>
  </si>
  <si>
    <t>039F</t>
  </si>
  <si>
    <r>
      <t>24-0505</t>
    </r>
    <r>
      <rPr>
        <b/>
        <sz val="16"/>
        <rFont val="Arial"/>
        <family val="2"/>
      </rPr>
      <t>M</t>
    </r>
  </si>
  <si>
    <t>24-0506</t>
  </si>
  <si>
    <t>Courtney Daniell</t>
  </si>
  <si>
    <t>624 Carroll Rd</t>
  </si>
  <si>
    <t>002.11</t>
  </si>
  <si>
    <t>24-0507</t>
  </si>
  <si>
    <t>Brooks Malone</t>
  </si>
  <si>
    <t>24-0508</t>
  </si>
  <si>
    <t>Teal Construction</t>
  </si>
  <si>
    <t>House 2778 sf</t>
  </si>
  <si>
    <t>4110 Harbor View Drive</t>
  </si>
  <si>
    <t>017C</t>
  </si>
  <si>
    <t>067.00</t>
  </si>
  <si>
    <r>
      <t>24-0509</t>
    </r>
    <r>
      <rPr>
        <b/>
        <sz val="16"/>
        <rFont val="Arial"/>
        <family val="2"/>
      </rPr>
      <t>M</t>
    </r>
  </si>
  <si>
    <t>24-0510</t>
  </si>
  <si>
    <t>Chad Dugger</t>
  </si>
  <si>
    <t>360 Victor Lane</t>
  </si>
  <si>
    <t>075.33</t>
  </si>
  <si>
    <r>
      <t>24-0511</t>
    </r>
    <r>
      <rPr>
        <b/>
        <sz val="16"/>
        <rFont val="Arial"/>
        <family val="2"/>
      </rPr>
      <t>P</t>
    </r>
  </si>
  <si>
    <t>W. Luke Plumbing</t>
  </si>
  <si>
    <t>24-0512</t>
  </si>
  <si>
    <t xml:space="preserve">N Oberbay dba E </t>
  </si>
  <si>
    <t>Commercial</t>
  </si>
  <si>
    <t>8067 E Andrew Johnson Hwy</t>
  </si>
  <si>
    <t>013O</t>
  </si>
  <si>
    <t>24-0513</t>
  </si>
  <si>
    <t>David Biell</t>
  </si>
  <si>
    <r>
      <t>(</t>
    </r>
    <r>
      <rPr>
        <sz val="16"/>
        <rFont val="Arial"/>
        <family val="2"/>
      </rPr>
      <t>2) Decks and Cover</t>
    </r>
  </si>
  <si>
    <t>3903 Emerald Ave</t>
  </si>
  <si>
    <t>24-0514</t>
  </si>
  <si>
    <t>Daniel Burja</t>
  </si>
  <si>
    <t>House 1478 sf</t>
  </si>
  <si>
    <t>950 Beth Drive</t>
  </si>
  <si>
    <r>
      <t>24-0515</t>
    </r>
    <r>
      <rPr>
        <b/>
        <sz val="16"/>
        <rFont val="Arial"/>
        <family val="2"/>
      </rPr>
      <t>M</t>
    </r>
  </si>
  <si>
    <t>24-0516</t>
  </si>
  <si>
    <t>Travis Wright</t>
  </si>
  <si>
    <t>3004 Wineberry Lane</t>
  </si>
  <si>
    <t>060.03</t>
  </si>
  <si>
    <r>
      <t>24-0517</t>
    </r>
    <r>
      <rPr>
        <b/>
        <sz val="16"/>
        <rFont val="Arial"/>
        <family val="2"/>
      </rPr>
      <t>M</t>
    </r>
  </si>
  <si>
    <t>24-0518</t>
  </si>
  <si>
    <t>Kim Studebaker</t>
  </si>
  <si>
    <t>House 1045 sf</t>
  </si>
  <si>
    <t>6162 Lavern Circle</t>
  </si>
  <si>
    <t>054F</t>
  </si>
  <si>
    <r>
      <t>24-0519</t>
    </r>
    <r>
      <rPr>
        <b/>
        <sz val="16"/>
        <rFont val="Arial"/>
        <family val="2"/>
      </rPr>
      <t>M</t>
    </r>
  </si>
  <si>
    <r>
      <t>24-0520</t>
    </r>
    <r>
      <rPr>
        <b/>
        <sz val="16"/>
        <rFont val="Arial"/>
        <family val="2"/>
      </rPr>
      <t>P</t>
    </r>
  </si>
  <si>
    <t>24-0521</t>
  </si>
  <si>
    <t>Susan Dearing</t>
  </si>
  <si>
    <t>5715 Amy Drive</t>
  </si>
  <si>
    <t>011.02</t>
  </si>
  <si>
    <t>24-0522</t>
  </si>
  <si>
    <t>Foundation Repair</t>
  </si>
  <si>
    <t>4159 Willow Way</t>
  </si>
  <si>
    <t>040F</t>
  </si>
  <si>
    <t>029.00</t>
  </si>
  <si>
    <t>24-0523</t>
  </si>
  <si>
    <t>Robert Trent</t>
  </si>
  <si>
    <t>House 3575 sf</t>
  </si>
  <si>
    <t>1610 Seven Oaks Drive</t>
  </si>
  <si>
    <t>039L</t>
  </si>
  <si>
    <r>
      <t>24-0524</t>
    </r>
    <r>
      <rPr>
        <b/>
        <sz val="16"/>
        <rFont val="Arial"/>
        <family val="2"/>
      </rPr>
      <t>M</t>
    </r>
  </si>
  <si>
    <t>24-0525</t>
  </si>
  <si>
    <t>Mileidy Colon</t>
  </si>
  <si>
    <t>437 Sagewood Dr</t>
  </si>
  <si>
    <t>057B</t>
  </si>
  <si>
    <t>24-0526</t>
  </si>
  <si>
    <r>
      <t>24-0527</t>
    </r>
    <r>
      <rPr>
        <b/>
        <sz val="16"/>
        <rFont val="Arial"/>
        <family val="2"/>
      </rPr>
      <t>M</t>
    </r>
  </si>
  <si>
    <r>
      <t>24-0528</t>
    </r>
    <r>
      <rPr>
        <b/>
        <sz val="16"/>
        <rFont val="Arial"/>
        <family val="2"/>
      </rPr>
      <t>P</t>
    </r>
  </si>
  <si>
    <t>Summertime Meta</t>
  </si>
  <si>
    <t>24-0529</t>
  </si>
  <si>
    <t>Jason Mills</t>
  </si>
  <si>
    <t>4213 Willow Way</t>
  </si>
  <si>
    <t>034.00</t>
  </si>
  <si>
    <t>Eloy Monttalvo</t>
  </si>
  <si>
    <r>
      <t>24-0530</t>
    </r>
    <r>
      <rPr>
        <b/>
        <sz val="16"/>
        <rFont val="Arial"/>
        <family val="2"/>
      </rPr>
      <t>P</t>
    </r>
  </si>
  <si>
    <t>2576 Planatation Dr</t>
  </si>
  <si>
    <t>Comfort Control Inc</t>
  </si>
  <si>
    <t>726 Parkway Dr</t>
  </si>
  <si>
    <t>018O</t>
  </si>
  <si>
    <r>
      <t>24-0531</t>
    </r>
    <r>
      <rPr>
        <b/>
        <sz val="16"/>
        <rFont val="Arial"/>
        <family val="2"/>
      </rPr>
      <t>G</t>
    </r>
  </si>
  <si>
    <t>24-0532</t>
  </si>
  <si>
    <t>Joseph Cox</t>
  </si>
  <si>
    <t>House 3111 sf</t>
  </si>
  <si>
    <t>920 Wilburn Rd</t>
  </si>
  <si>
    <t>127.06</t>
  </si>
  <si>
    <r>
      <t>24-0533</t>
    </r>
    <r>
      <rPr>
        <b/>
        <sz val="16"/>
        <rFont val="Arial"/>
        <family val="2"/>
      </rPr>
      <t>M</t>
    </r>
  </si>
  <si>
    <r>
      <t>24-0534</t>
    </r>
    <r>
      <rPr>
        <b/>
        <sz val="16"/>
        <rFont val="Arial"/>
        <family val="2"/>
      </rPr>
      <t>P</t>
    </r>
  </si>
  <si>
    <t>24-0535</t>
  </si>
  <si>
    <t>2866 Cherokee  Drive</t>
  </si>
  <si>
    <r>
      <t>24-0536</t>
    </r>
    <r>
      <rPr>
        <b/>
        <sz val="16"/>
        <rFont val="Arial"/>
        <family val="2"/>
      </rPr>
      <t>P</t>
    </r>
  </si>
  <si>
    <t>Shagbark Trenching</t>
  </si>
  <si>
    <t>24-0537</t>
  </si>
  <si>
    <t>Earl Wilder</t>
  </si>
  <si>
    <t>3938 Old Kentucky Rd</t>
  </si>
  <si>
    <t>132.00</t>
  </si>
  <si>
    <t>24-0538</t>
  </si>
  <si>
    <t>Topanga Gossett</t>
  </si>
  <si>
    <t>2 decks/cover</t>
  </si>
  <si>
    <t>7338 St. Clair Rd</t>
  </si>
  <si>
    <t>026.44</t>
  </si>
  <si>
    <t>24-0539</t>
  </si>
  <si>
    <t>House 2188 sf</t>
  </si>
  <si>
    <t>2403 Boat Dock Rd</t>
  </si>
  <si>
    <t>039J</t>
  </si>
  <si>
    <r>
      <t>24-0540</t>
    </r>
    <r>
      <rPr>
        <b/>
        <sz val="16"/>
        <rFont val="Arial"/>
        <family val="2"/>
      </rPr>
      <t>M</t>
    </r>
  </si>
  <si>
    <r>
      <t>24-0541</t>
    </r>
    <r>
      <rPr>
        <b/>
        <sz val="16"/>
        <rFont val="Arial"/>
        <family val="2"/>
      </rPr>
      <t>P</t>
    </r>
  </si>
  <si>
    <t>E Tn Plumbing</t>
  </si>
  <si>
    <t>781 Fox Trott Lane</t>
  </si>
  <si>
    <t>047F</t>
  </si>
  <si>
    <t>027.00</t>
  </si>
  <si>
    <r>
      <t>24-0542</t>
    </r>
    <r>
      <rPr>
        <b/>
        <sz val="16"/>
        <rFont val="Arial"/>
        <family val="2"/>
      </rPr>
      <t>P</t>
    </r>
  </si>
  <si>
    <t>24-0543</t>
  </si>
  <si>
    <t>Clayton Homes</t>
  </si>
  <si>
    <t>8091 E Andrew Johnson Hwy</t>
  </si>
  <si>
    <t>24-0544</t>
  </si>
  <si>
    <t>Martha McGhinnis</t>
  </si>
  <si>
    <t>DWM</t>
  </si>
  <si>
    <t>814 Pullen Rd</t>
  </si>
  <si>
    <t>099.04</t>
  </si>
  <si>
    <t>24-0545</t>
  </si>
  <si>
    <t>Greg Martinez</t>
  </si>
  <si>
    <r>
      <t>24-0546</t>
    </r>
    <r>
      <rPr>
        <b/>
        <sz val="16"/>
        <rFont val="Arial"/>
        <family val="2"/>
      </rPr>
      <t>P</t>
    </r>
  </si>
  <si>
    <t>2</t>
  </si>
  <si>
    <t>24-0547</t>
  </si>
  <si>
    <t>Robert Reed</t>
  </si>
  <si>
    <t>3835 Isaac Ave.</t>
  </si>
  <si>
    <t>031L</t>
  </si>
  <si>
    <r>
      <t>24-0548</t>
    </r>
    <r>
      <rPr>
        <b/>
        <sz val="16"/>
        <rFont val="Arial"/>
        <family val="2"/>
      </rPr>
      <t>M</t>
    </r>
  </si>
  <si>
    <r>
      <t>24-0549</t>
    </r>
    <r>
      <rPr>
        <b/>
        <sz val="16"/>
        <rFont val="Arial"/>
        <family val="2"/>
      </rPr>
      <t>P</t>
    </r>
  </si>
  <si>
    <t>Evan Johnson</t>
  </si>
  <si>
    <t>720 Pine Brook Rd</t>
  </si>
  <si>
    <t>049D</t>
  </si>
  <si>
    <t>030.03</t>
  </si>
  <si>
    <t>24-0550</t>
  </si>
  <si>
    <t>Brroks Malone</t>
  </si>
  <si>
    <t>In Ground Pool</t>
  </si>
  <si>
    <t>4027 Eagles View Ct</t>
  </si>
  <si>
    <r>
      <t>24-0551</t>
    </r>
    <r>
      <rPr>
        <b/>
        <sz val="16"/>
        <rFont val="Arial"/>
        <family val="2"/>
      </rPr>
      <t>G</t>
    </r>
  </si>
  <si>
    <t>Gas Permit</t>
  </si>
  <si>
    <t>444 Cedar Creek Rd</t>
  </si>
  <si>
    <t>121.00</t>
  </si>
  <si>
    <r>
      <t>24-0552</t>
    </r>
    <r>
      <rPr>
        <b/>
        <sz val="16"/>
        <rFont val="Arial"/>
        <family val="2"/>
      </rPr>
      <t>P</t>
    </r>
  </si>
  <si>
    <r>
      <t>24-0553</t>
    </r>
    <r>
      <rPr>
        <b/>
        <sz val="16"/>
        <rFont val="Arial"/>
        <family val="2"/>
      </rPr>
      <t>P</t>
    </r>
  </si>
  <si>
    <r>
      <t>24-0554</t>
    </r>
    <r>
      <rPr>
        <b/>
        <sz val="16"/>
        <rFont val="Arial"/>
        <family val="2"/>
      </rPr>
      <t>P</t>
    </r>
  </si>
  <si>
    <r>
      <t>24-0555</t>
    </r>
    <r>
      <rPr>
        <b/>
        <sz val="16"/>
        <rFont val="Arial"/>
        <family val="2"/>
      </rPr>
      <t>P</t>
    </r>
  </si>
  <si>
    <t>3755 San Francisco Dr.</t>
  </si>
  <si>
    <t>048E</t>
  </si>
  <si>
    <t>24-0556</t>
  </si>
  <si>
    <t>House 2400sf</t>
  </si>
  <si>
    <t>3830 Copper Ridge Rd</t>
  </si>
  <si>
    <r>
      <t>24-0557</t>
    </r>
    <r>
      <rPr>
        <b/>
        <sz val="16"/>
        <rFont val="Arial"/>
        <family val="2"/>
      </rPr>
      <t>M</t>
    </r>
  </si>
  <si>
    <t>24-0558</t>
  </si>
  <si>
    <t>Randy Bolden</t>
  </si>
  <si>
    <t>House/Addition 1280 sf</t>
  </si>
  <si>
    <t>1945 Roe Junction Rd</t>
  </si>
  <si>
    <r>
      <t>24-0559</t>
    </r>
    <r>
      <rPr>
        <b/>
        <sz val="16"/>
        <rFont val="Arial"/>
        <family val="2"/>
      </rPr>
      <t>M</t>
    </r>
  </si>
  <si>
    <r>
      <t>24-0560</t>
    </r>
    <r>
      <rPr>
        <b/>
        <sz val="16"/>
        <rFont val="Arial"/>
        <family val="2"/>
      </rPr>
      <t>P</t>
    </r>
  </si>
  <si>
    <t>24-0561</t>
  </si>
  <si>
    <t>Miguel Ordaz</t>
  </si>
  <si>
    <t>2881 Valley Home Rd</t>
  </si>
  <si>
    <t>24-0562</t>
  </si>
  <si>
    <t>Stratton Construc</t>
  </si>
  <si>
    <t>House 3518 sf</t>
  </si>
  <si>
    <t>898 Central Church Rd</t>
  </si>
  <si>
    <t>121.03</t>
  </si>
  <si>
    <r>
      <t>24-0563</t>
    </r>
    <r>
      <rPr>
        <b/>
        <sz val="16"/>
        <rFont val="Arial"/>
        <family val="2"/>
      </rPr>
      <t>M</t>
    </r>
  </si>
  <si>
    <t>24-0564</t>
  </si>
  <si>
    <t>Nicholas Overbay</t>
  </si>
  <si>
    <t>989 Simpson Rd</t>
  </si>
  <si>
    <t>005.05</t>
  </si>
  <si>
    <r>
      <t>24-0565</t>
    </r>
    <r>
      <rPr>
        <b/>
        <sz val="16"/>
        <rFont val="Arial"/>
        <family val="2"/>
      </rPr>
      <t>M</t>
    </r>
  </si>
  <si>
    <t>24-0566</t>
  </si>
  <si>
    <t>T &amp; H Heating</t>
  </si>
  <si>
    <t>4836 Walnut Hill Drive</t>
  </si>
  <si>
    <t>040H</t>
  </si>
  <si>
    <t>24-0567</t>
  </si>
  <si>
    <t>Michael Sewell</t>
  </si>
  <si>
    <t>740 Ellencliff Circle</t>
  </si>
  <si>
    <t>Garage/Plumbing</t>
  </si>
  <si>
    <t>24-0568</t>
  </si>
  <si>
    <t>Hunter Reed</t>
  </si>
  <si>
    <t>6505 Nicholson Rd</t>
  </si>
  <si>
    <t>24-0569</t>
  </si>
  <si>
    <t>New Heights Cont</t>
  </si>
  <si>
    <t>4154 Chapman Street</t>
  </si>
  <si>
    <t>050O</t>
  </si>
  <si>
    <r>
      <t>24-0570</t>
    </r>
    <r>
      <rPr>
        <b/>
        <sz val="16"/>
        <rFont val="Arial"/>
        <family val="2"/>
      </rPr>
      <t>M</t>
    </r>
  </si>
  <si>
    <r>
      <t>24-0571</t>
    </r>
    <r>
      <rPr>
        <b/>
        <sz val="16"/>
        <rFont val="Arial"/>
        <family val="2"/>
      </rPr>
      <t>P</t>
    </r>
  </si>
  <si>
    <t>Wild Building Con</t>
  </si>
  <si>
    <t>5595 Enka Highway</t>
  </si>
  <si>
    <t>064</t>
  </si>
  <si>
    <t>006.01</t>
  </si>
  <si>
    <t>5524 Old Highway 160</t>
  </si>
  <si>
    <t>5550 Old Highway 160</t>
  </si>
  <si>
    <t>24-0575</t>
  </si>
  <si>
    <t>Charles Maxey</t>
  </si>
  <si>
    <t>805 Warrensburg Rd</t>
  </si>
  <si>
    <t>087.07</t>
  </si>
  <si>
    <r>
      <t>24-0576</t>
    </r>
    <r>
      <rPr>
        <b/>
        <sz val="16"/>
        <rFont val="Arial"/>
        <family val="2"/>
      </rPr>
      <t>G</t>
    </r>
  </si>
  <si>
    <t>Ronald Bouse Jr</t>
  </si>
  <si>
    <t>830 Fox Trott Lane</t>
  </si>
  <si>
    <t>24-0577</t>
  </si>
  <si>
    <t>Tim Jarnigan</t>
  </si>
  <si>
    <t>2117 Thomas Drive</t>
  </si>
  <si>
    <t>024L</t>
  </si>
  <si>
    <t>G</t>
  </si>
  <si>
    <t>021.01</t>
  </si>
  <si>
    <t>Permits 24-0572 - 24-0574/N/C due to Hurricane Helene</t>
  </si>
  <si>
    <r>
      <t>24-0572</t>
    </r>
    <r>
      <rPr>
        <sz val="16"/>
        <color rgb="FFFF0000"/>
        <rFont val="Arial"/>
        <family val="2"/>
      </rPr>
      <t>*</t>
    </r>
  </si>
  <si>
    <r>
      <t>24-0573</t>
    </r>
    <r>
      <rPr>
        <sz val="16"/>
        <color rgb="FFFF0000"/>
        <rFont val="Arial"/>
        <family val="2"/>
      </rPr>
      <t>*</t>
    </r>
  </si>
  <si>
    <r>
      <t>24-0574</t>
    </r>
    <r>
      <rPr>
        <sz val="16"/>
        <color rgb="FFFF0000"/>
        <rFont val="Arial"/>
        <family val="2"/>
      </rPr>
      <t>*</t>
    </r>
  </si>
  <si>
    <t>24-0578</t>
  </si>
  <si>
    <t>Dewayne Smith</t>
  </si>
  <si>
    <t>1660 Mullins Rd</t>
  </si>
  <si>
    <t>015.07</t>
  </si>
  <si>
    <t>24-0579</t>
  </si>
  <si>
    <t>Steve Dawson</t>
  </si>
  <si>
    <t>1481 Central Church Rd</t>
  </si>
  <si>
    <t>105.03</t>
  </si>
  <si>
    <t>24-0580</t>
  </si>
  <si>
    <t>Michael Henry</t>
  </si>
  <si>
    <t>8136 W. Pointe Dr</t>
  </si>
  <si>
    <r>
      <t>24-0581</t>
    </r>
    <r>
      <rPr>
        <b/>
        <sz val="16"/>
        <rFont val="Arial"/>
        <family val="2"/>
      </rPr>
      <t>P</t>
    </r>
  </si>
  <si>
    <t>Brodie Buckhami</t>
  </si>
  <si>
    <t>_Plumbing</t>
  </si>
  <si>
    <r>
      <t>24-0582</t>
    </r>
    <r>
      <rPr>
        <b/>
        <sz val="16"/>
        <rFont val="Arial"/>
        <family val="2"/>
      </rPr>
      <t>P</t>
    </r>
  </si>
  <si>
    <t>24-0583</t>
  </si>
  <si>
    <t>Angela Smith</t>
  </si>
  <si>
    <t>975 Silver City Rd</t>
  </si>
  <si>
    <t>044.02</t>
  </si>
  <si>
    <t>24-0584</t>
  </si>
  <si>
    <t>703 Dogwood Lane</t>
  </si>
  <si>
    <t>033.00</t>
  </si>
  <si>
    <t>24-0585</t>
  </si>
  <si>
    <t>Billy Knight</t>
  </si>
  <si>
    <t>House 3546 sf</t>
  </si>
  <si>
    <t>5720 Fishing Rod Lane</t>
  </si>
  <si>
    <t>063J</t>
  </si>
  <si>
    <r>
      <t>24-0586</t>
    </r>
    <r>
      <rPr>
        <b/>
        <sz val="16"/>
        <rFont val="Arial"/>
        <family val="2"/>
      </rPr>
      <t>M</t>
    </r>
  </si>
  <si>
    <t>Mechanical/Gas</t>
  </si>
  <si>
    <t>24-0587</t>
  </si>
  <si>
    <t xml:space="preserve">Garage </t>
  </si>
  <si>
    <t>24-0588</t>
  </si>
  <si>
    <t>Tim Sing Constru</t>
  </si>
  <si>
    <t>5161 Brights Pike</t>
  </si>
  <si>
    <r>
      <t>24-0589</t>
    </r>
    <r>
      <rPr>
        <b/>
        <sz val="16"/>
        <rFont val="Arial"/>
        <family val="2"/>
      </rPr>
      <t>P</t>
    </r>
  </si>
  <si>
    <t>24-0590</t>
  </si>
  <si>
    <t>Ann Worley</t>
  </si>
  <si>
    <t>5095 Old Kentucky Rd</t>
  </si>
  <si>
    <t>077.01</t>
  </si>
  <si>
    <t>24-0591</t>
  </si>
  <si>
    <t>Seth Kibelbek</t>
  </si>
  <si>
    <t>4112 Scarlett Drive</t>
  </si>
  <si>
    <t>040G</t>
  </si>
  <si>
    <t>058.00</t>
  </si>
  <si>
    <t>24-0592</t>
  </si>
  <si>
    <t>TPM Services GP</t>
  </si>
  <si>
    <t>1850 Seven Oaks Drive</t>
  </si>
  <si>
    <t>039K</t>
  </si>
  <si>
    <r>
      <t>24-0593</t>
    </r>
    <r>
      <rPr>
        <b/>
        <sz val="16"/>
        <rFont val="Arial"/>
        <family val="2"/>
      </rPr>
      <t>P</t>
    </r>
  </si>
  <si>
    <t>24-0594</t>
  </si>
  <si>
    <t>John Campbell</t>
  </si>
  <si>
    <t>5746 Christine Lane</t>
  </si>
  <si>
    <t>24-0595</t>
  </si>
  <si>
    <t>Billy Fox</t>
  </si>
  <si>
    <t>1646 Thompson Creek Rd</t>
  </si>
  <si>
    <t>24-0596</t>
  </si>
  <si>
    <t>1260 Cain Mill Rd</t>
  </si>
  <si>
    <t>050.02</t>
  </si>
  <si>
    <t>3</t>
  </si>
  <si>
    <t>24-0597</t>
  </si>
  <si>
    <t>1919 Valley Home Rd</t>
  </si>
  <si>
    <t>049</t>
  </si>
  <si>
    <t>24-0598</t>
  </si>
  <si>
    <t>Ascend Wireless</t>
  </si>
  <si>
    <t>770 Wooddale Dr</t>
  </si>
  <si>
    <t>24-0599</t>
  </si>
  <si>
    <t>Henry Kanar</t>
  </si>
  <si>
    <t>Storage Bld/Deck</t>
  </si>
  <si>
    <t>2548 Philip Lane</t>
  </si>
  <si>
    <t>011N</t>
  </si>
  <si>
    <t>036.00</t>
  </si>
  <si>
    <t>24-0600</t>
  </si>
  <si>
    <t>Southern Pools</t>
  </si>
  <si>
    <t>1724 Butterfly Ct</t>
  </si>
  <si>
    <r>
      <t>24-0601</t>
    </r>
    <r>
      <rPr>
        <b/>
        <sz val="16"/>
        <rFont val="Arial"/>
        <family val="2"/>
      </rPr>
      <t>P</t>
    </r>
  </si>
  <si>
    <t>Guzman</t>
  </si>
  <si>
    <t>24-0602</t>
  </si>
  <si>
    <t>KVS Builders</t>
  </si>
  <si>
    <t>House 3177 sf</t>
  </si>
  <si>
    <t>1930 Hill Trail Drive</t>
  </si>
  <si>
    <r>
      <t>24-0603</t>
    </r>
    <r>
      <rPr>
        <b/>
        <sz val="16"/>
        <rFont val="Arial"/>
        <family val="2"/>
      </rPr>
      <t>M</t>
    </r>
  </si>
  <si>
    <r>
      <t>24-0604</t>
    </r>
    <r>
      <rPr>
        <b/>
        <sz val="16"/>
        <rFont val="Arial"/>
        <family val="2"/>
      </rPr>
      <t>P</t>
    </r>
  </si>
  <si>
    <t>24-0605</t>
  </si>
  <si>
    <t>Allan Spina</t>
  </si>
  <si>
    <t>Addition/Deck</t>
  </si>
  <si>
    <t>24-0606</t>
  </si>
  <si>
    <t>Carrie Denton</t>
  </si>
  <si>
    <t>3360 Ferwood Rd</t>
  </si>
  <si>
    <t>24-0607</t>
  </si>
  <si>
    <t>Kristen Roy</t>
  </si>
  <si>
    <t>House 1459 sf</t>
  </si>
  <si>
    <t>3085 Harley Rd</t>
  </si>
  <si>
    <t>026.09</t>
  </si>
  <si>
    <r>
      <t>24-0608</t>
    </r>
    <r>
      <rPr>
        <b/>
        <sz val="16"/>
        <rFont val="Arial"/>
        <family val="2"/>
      </rPr>
      <t>M</t>
    </r>
  </si>
  <si>
    <r>
      <t>24-0609</t>
    </r>
    <r>
      <rPr>
        <b/>
        <sz val="16"/>
        <rFont val="Arial"/>
        <family val="2"/>
      </rPr>
      <t>P</t>
    </r>
  </si>
  <si>
    <t>24-0610</t>
  </si>
  <si>
    <t>Austin Atkins</t>
  </si>
  <si>
    <t>915 Kidwell Ridge Rd</t>
  </si>
  <si>
    <t>049.02</t>
  </si>
  <si>
    <t>24-0611</t>
  </si>
  <si>
    <t>Teresa Moore</t>
  </si>
  <si>
    <t>751 Silver City Rd</t>
  </si>
  <si>
    <t>044.08</t>
  </si>
  <si>
    <t>Skytel Contractor</t>
  </si>
  <si>
    <t>24-0612</t>
  </si>
  <si>
    <t>24-0613</t>
  </si>
  <si>
    <t>765 Silver City Rd</t>
  </si>
  <si>
    <t>044.09</t>
  </si>
  <si>
    <t>24-0614</t>
  </si>
  <si>
    <t>William Manning</t>
  </si>
  <si>
    <t>1583 Arden Lane</t>
  </si>
  <si>
    <t>094.08</t>
  </si>
  <si>
    <t>24-0615</t>
  </si>
  <si>
    <t>Mariela Vasquez</t>
  </si>
  <si>
    <t>2424 Kidwell Ridge Rd</t>
  </si>
  <si>
    <t>24-0616</t>
  </si>
  <si>
    <t>Joshua Cober</t>
  </si>
  <si>
    <t>3266 Nelson School Rd</t>
  </si>
  <si>
    <t>24-0617</t>
  </si>
  <si>
    <t>William Kite</t>
  </si>
  <si>
    <t>(2) Carports</t>
  </si>
  <si>
    <t>453 Sagewood Drive</t>
  </si>
  <si>
    <t>24-0618</t>
  </si>
  <si>
    <t>House 2915 sf</t>
  </si>
  <si>
    <t>2215 Inman Bend Rd</t>
  </si>
  <si>
    <t>015.03</t>
  </si>
  <si>
    <r>
      <t>24-0619</t>
    </r>
    <r>
      <rPr>
        <b/>
        <sz val="16"/>
        <rFont val="Arial"/>
        <family val="2"/>
      </rPr>
      <t>M</t>
    </r>
  </si>
  <si>
    <t>24-0620</t>
  </si>
  <si>
    <t>12/13//24</t>
  </si>
  <si>
    <t>Storage bldg</t>
  </si>
  <si>
    <t>24-0621</t>
  </si>
  <si>
    <t>Rand/HolEverhart</t>
  </si>
  <si>
    <t>615 Carroll Rd</t>
  </si>
  <si>
    <t>004.07</t>
  </si>
  <si>
    <t>24-0622</t>
  </si>
  <si>
    <t>4083 Wynn Street</t>
  </si>
  <si>
    <t>24-0623</t>
  </si>
  <si>
    <t>24-0624</t>
  </si>
  <si>
    <t>John Griffin</t>
  </si>
  <si>
    <t>982 Central Church Rd</t>
  </si>
  <si>
    <t>122.02</t>
  </si>
  <si>
    <t>24-0625</t>
  </si>
  <si>
    <t>Nicholas Mason</t>
  </si>
  <si>
    <t>2216 LeConte Street</t>
  </si>
  <si>
    <t>033A</t>
  </si>
  <si>
    <t>24-0626</t>
  </si>
  <si>
    <t>Scott Findley</t>
  </si>
  <si>
    <t>House 2460 sf</t>
  </si>
  <si>
    <t>1638 Warrensburg Rd</t>
  </si>
  <si>
    <r>
      <t>24-0627</t>
    </r>
    <r>
      <rPr>
        <b/>
        <sz val="16"/>
        <rFont val="Arial"/>
        <family val="2"/>
      </rPr>
      <t>M</t>
    </r>
  </si>
  <si>
    <r>
      <t>24-0628</t>
    </r>
    <r>
      <rPr>
        <b/>
        <sz val="16"/>
        <rFont val="Arial"/>
        <family val="2"/>
      </rPr>
      <t>D</t>
    </r>
  </si>
  <si>
    <t>2726 Turley Mill Rd</t>
  </si>
  <si>
    <t>24-0629</t>
  </si>
  <si>
    <t>24-0630</t>
  </si>
  <si>
    <t>2364 McClanhan Rd</t>
  </si>
  <si>
    <t>089.04</t>
  </si>
  <si>
    <r>
      <t>25-0001</t>
    </r>
    <r>
      <rPr>
        <b/>
        <sz val="16"/>
        <rFont val="Arial"/>
        <family val="2"/>
      </rPr>
      <t>P</t>
    </r>
  </si>
  <si>
    <r>
      <t>25-0002</t>
    </r>
    <r>
      <rPr>
        <b/>
        <sz val="16"/>
        <rFont val="Arial"/>
        <family val="2"/>
      </rPr>
      <t>P</t>
    </r>
  </si>
  <si>
    <t>Marty Cantrell</t>
  </si>
  <si>
    <t>25-0003</t>
  </si>
  <si>
    <t>CMH Homes</t>
  </si>
  <si>
    <t>5719 Fishing Rod Lane</t>
  </si>
  <si>
    <r>
      <t>25-0004</t>
    </r>
    <r>
      <rPr>
        <b/>
        <sz val="16"/>
        <rFont val="Arial"/>
        <family val="2"/>
      </rPr>
      <t>G</t>
    </r>
  </si>
  <si>
    <t>Quality Plumbing</t>
  </si>
  <si>
    <t>1122 Broughton Court</t>
  </si>
  <si>
    <t>040B</t>
  </si>
  <si>
    <t>25-0005</t>
  </si>
  <si>
    <t>J A Wilder Builder</t>
  </si>
  <si>
    <t>Deck and Cover</t>
  </si>
  <si>
    <t>1584 Spout Springs Rd</t>
  </si>
  <si>
    <t>076.02</t>
  </si>
  <si>
    <t>25-0006</t>
  </si>
  <si>
    <t>Montauk Solutions</t>
  </si>
  <si>
    <t>Addition/Carport</t>
  </si>
  <si>
    <t>420 Sequoah Drive</t>
  </si>
  <si>
    <r>
      <t>25-0007</t>
    </r>
    <r>
      <rPr>
        <b/>
        <sz val="16"/>
        <rFont val="Arial"/>
        <family val="2"/>
      </rPr>
      <t>P</t>
    </r>
  </si>
  <si>
    <t>Wade Luke Plum</t>
  </si>
  <si>
    <t>25-0008</t>
  </si>
  <si>
    <t>Robert Trachsel</t>
  </si>
  <si>
    <t>3454 Chris Circle</t>
  </si>
  <si>
    <t>025C</t>
  </si>
  <si>
    <t>004.02</t>
  </si>
  <si>
    <t>25-0009</t>
  </si>
  <si>
    <t>Kathy L. Carter</t>
  </si>
  <si>
    <t>3530 Sublett Rd</t>
  </si>
  <si>
    <t>108.09</t>
  </si>
  <si>
    <t>Joey Wood</t>
  </si>
  <si>
    <t>Garage/2 decks</t>
  </si>
  <si>
    <t>2236 Boat Dock Rd</t>
  </si>
  <si>
    <r>
      <t>25-0010</t>
    </r>
    <r>
      <rPr>
        <sz val="16"/>
        <color rgb="FFFF0000"/>
        <rFont val="Arial"/>
        <family val="2"/>
      </rPr>
      <t>**</t>
    </r>
  </si>
  <si>
    <t xml:space="preserve">** 25-0010 permit was from original permit # 21-0089, paid  on </t>
  </si>
  <si>
    <t>3/23/21</t>
  </si>
  <si>
    <t>25-0011</t>
  </si>
  <si>
    <t>Robert Lozano</t>
  </si>
  <si>
    <t>Remodel/2 decks</t>
  </si>
  <si>
    <t>2090 Courtney Rd</t>
  </si>
  <si>
    <t>028</t>
  </si>
  <si>
    <t>042.00</t>
  </si>
  <si>
    <r>
      <t>25-0012</t>
    </r>
    <r>
      <rPr>
        <b/>
        <sz val="16"/>
        <rFont val="Arial"/>
        <family val="2"/>
      </rPr>
      <t>P</t>
    </r>
  </si>
  <si>
    <t>25-0013</t>
  </si>
  <si>
    <t>LCC Telecom Ser</t>
  </si>
  <si>
    <t>Up-Grade Tower</t>
  </si>
  <si>
    <t>2735 Shields Ferry Rd</t>
  </si>
  <si>
    <t>159.00</t>
  </si>
  <si>
    <t>25-0014</t>
  </si>
  <si>
    <t>Andrew &amp; Hoskin</t>
  </si>
  <si>
    <t>Addition/deck</t>
  </si>
  <si>
    <t>543 Southern Terrace</t>
  </si>
  <si>
    <t>050G</t>
  </si>
  <si>
    <t>25-0016</t>
  </si>
  <si>
    <t>Mitchell Trent</t>
  </si>
  <si>
    <t>1101 Slop Creek Rd</t>
  </si>
  <si>
    <t>044.01</t>
  </si>
  <si>
    <t>25-0017</t>
  </si>
  <si>
    <t>Preferred Choice</t>
  </si>
  <si>
    <t>3155 Bethel Rd</t>
  </si>
  <si>
    <r>
      <t>25-0018</t>
    </r>
    <r>
      <rPr>
        <b/>
        <sz val="16"/>
        <rFont val="Arial"/>
        <family val="2"/>
      </rPr>
      <t>P</t>
    </r>
  </si>
  <si>
    <t>25-0019</t>
  </si>
  <si>
    <t>5715 Fishing Rod Lane</t>
  </si>
  <si>
    <t>25-0020</t>
  </si>
  <si>
    <t>1558 River Path</t>
  </si>
  <si>
    <t>25-0021</t>
  </si>
  <si>
    <t>Brian Westmorela</t>
  </si>
  <si>
    <t>1960 Little Mountain Rd</t>
  </si>
  <si>
    <t>023.04</t>
  </si>
  <si>
    <t>25-0022</t>
  </si>
  <si>
    <t>Mark Western</t>
  </si>
  <si>
    <t>4191 Chucky River Rd</t>
  </si>
  <si>
    <t>25-0023</t>
  </si>
  <si>
    <t>4456 Holly Tree Lane</t>
  </si>
  <si>
    <t>25-0015</t>
  </si>
  <si>
    <t>25-0024</t>
  </si>
  <si>
    <t>Bradley Anderson</t>
  </si>
  <si>
    <t>1175 River Rd</t>
  </si>
  <si>
    <t>25-0027</t>
  </si>
  <si>
    <t>Kyle Walker</t>
  </si>
  <si>
    <t>4095 Frank Rd</t>
  </si>
  <si>
    <t>25-0025</t>
  </si>
  <si>
    <t>25-0026</t>
  </si>
  <si>
    <t>Aaron Alder</t>
  </si>
  <si>
    <t>1311 Spout Springs Rd</t>
  </si>
  <si>
    <t>113.03</t>
  </si>
  <si>
    <t>Michael Booker</t>
  </si>
  <si>
    <t>1502 Pleasant View Dr</t>
  </si>
  <si>
    <t>047H</t>
  </si>
  <si>
    <t>045.00</t>
  </si>
  <si>
    <t>25-0028G</t>
  </si>
  <si>
    <t>4193 Scarlett Drive</t>
  </si>
  <si>
    <t>25-0029</t>
  </si>
  <si>
    <t>Charles Lowery</t>
  </si>
  <si>
    <t>451 Randolph Drive</t>
  </si>
  <si>
    <t>050J</t>
  </si>
  <si>
    <t>25-0030P</t>
  </si>
  <si>
    <t>Guzman Construction</t>
  </si>
  <si>
    <t>1458 Lonesome Oak Lane</t>
  </si>
  <si>
    <t>2024-2025</t>
  </si>
  <si>
    <t>018C</t>
  </si>
  <si>
    <t>068.00</t>
  </si>
  <si>
    <t>25-0031</t>
  </si>
  <si>
    <t>Rick Trent</t>
  </si>
  <si>
    <t>2267 Silver City Rd</t>
  </si>
  <si>
    <t>016.05</t>
  </si>
  <si>
    <t>1575 River Path</t>
  </si>
  <si>
    <t>25-0032</t>
  </si>
  <si>
    <t>Brandon Lichty</t>
  </si>
  <si>
    <t>315 Meek Street</t>
  </si>
  <si>
    <t>18</t>
  </si>
  <si>
    <t>Larry Pinkston</t>
  </si>
  <si>
    <t>25-0034</t>
  </si>
  <si>
    <t>Jorge Castellanos</t>
  </si>
  <si>
    <t>Addition on basement</t>
  </si>
  <si>
    <t>2894 Boatmans Mountain Rd</t>
  </si>
  <si>
    <t>108.03</t>
  </si>
  <si>
    <t>25-0036</t>
  </si>
  <si>
    <t>James Wright II</t>
  </si>
  <si>
    <t>2650 Spangle Rd</t>
  </si>
  <si>
    <t>075.01</t>
  </si>
  <si>
    <t>William Ingram</t>
  </si>
  <si>
    <t>25-0040</t>
  </si>
  <si>
    <t>Stephen Johnson</t>
  </si>
  <si>
    <t>985 Cedar Trace Lane</t>
  </si>
  <si>
    <r>
      <t>25-0033</t>
    </r>
    <r>
      <rPr>
        <b/>
        <sz val="11"/>
        <rFont val="Arial"/>
        <family val="2"/>
      </rPr>
      <t xml:space="preserve">P </t>
    </r>
  </si>
  <si>
    <r>
      <t>25-0035</t>
    </r>
    <r>
      <rPr>
        <b/>
        <sz val="11"/>
        <rFont val="Arial"/>
        <family val="2"/>
      </rPr>
      <t>P</t>
    </r>
  </si>
  <si>
    <r>
      <t>25-0037</t>
    </r>
    <r>
      <rPr>
        <b/>
        <sz val="11"/>
        <rFont val="Arial"/>
        <family val="2"/>
      </rPr>
      <t>M</t>
    </r>
  </si>
  <si>
    <r>
      <t>25-0038</t>
    </r>
    <r>
      <rPr>
        <b/>
        <sz val="11"/>
        <rFont val="Arial"/>
        <family val="2"/>
      </rPr>
      <t>P</t>
    </r>
  </si>
  <si>
    <r>
      <t>25-0039</t>
    </r>
    <r>
      <rPr>
        <b/>
        <sz val="11"/>
        <rFont val="Arial"/>
        <family val="2"/>
      </rPr>
      <t>P</t>
    </r>
  </si>
  <si>
    <t>25-0041</t>
  </si>
  <si>
    <t>25-0042</t>
  </si>
  <si>
    <t>5826 Spencer Hale Rd</t>
  </si>
  <si>
    <t>025.20</t>
  </si>
  <si>
    <t>1559 River Path</t>
  </si>
  <si>
    <t>25-0043</t>
  </si>
  <si>
    <t>25-0045</t>
  </si>
  <si>
    <t>25-0047</t>
  </si>
  <si>
    <t>Richmond Graham</t>
  </si>
  <si>
    <t>5015 Cameron Rd</t>
  </si>
  <si>
    <t>Casey Smith</t>
  </si>
  <si>
    <t>4090 Clyde Thomas Rd</t>
  </si>
  <si>
    <t>Nathan Jones</t>
  </si>
  <si>
    <t>5589 Winesap Way</t>
  </si>
  <si>
    <t>039</t>
  </si>
  <si>
    <t>055.12</t>
  </si>
  <si>
    <t>015.04</t>
  </si>
  <si>
    <t>027I</t>
  </si>
  <si>
    <t>25-0048</t>
  </si>
  <si>
    <t>25-0049</t>
  </si>
  <si>
    <t>25-0050</t>
  </si>
  <si>
    <t>25-0052</t>
  </si>
  <si>
    <t>25-0053</t>
  </si>
  <si>
    <t>25-0054</t>
  </si>
  <si>
    <t>25-0055</t>
  </si>
  <si>
    <t>Carlos Artica</t>
  </si>
  <si>
    <t>2930 Portrum Treece Rd</t>
  </si>
  <si>
    <t>Nathan Cockrum</t>
  </si>
  <si>
    <t>1571 River Path</t>
  </si>
  <si>
    <t>Russellville Intermediate</t>
  </si>
  <si>
    <t xml:space="preserve">Gas </t>
  </si>
  <si>
    <t>5273 E AJ Hwy</t>
  </si>
  <si>
    <t>N/C</t>
  </si>
  <si>
    <t>1519 River Path</t>
  </si>
  <si>
    <t>Derek Wagner</t>
  </si>
  <si>
    <t>Armando Velasquez</t>
  </si>
  <si>
    <t>Johnny Robinson</t>
  </si>
  <si>
    <r>
      <t>25-0051</t>
    </r>
    <r>
      <rPr>
        <b/>
        <sz val="11"/>
        <rFont val="Arial"/>
        <family val="2"/>
      </rPr>
      <t>G</t>
    </r>
  </si>
  <si>
    <r>
      <t>25-0046</t>
    </r>
    <r>
      <rPr>
        <b/>
        <sz val="11"/>
        <rFont val="Arial"/>
        <family val="2"/>
      </rPr>
      <t>M</t>
    </r>
  </si>
  <si>
    <r>
      <t>25-0044</t>
    </r>
    <r>
      <rPr>
        <b/>
        <sz val="11"/>
        <rFont val="Arial"/>
        <family val="2"/>
      </rPr>
      <t>M</t>
    </r>
  </si>
  <si>
    <r>
      <t>25-0056</t>
    </r>
    <r>
      <rPr>
        <b/>
        <sz val="11"/>
        <rFont val="Arial"/>
        <family val="2"/>
      </rPr>
      <t>M</t>
    </r>
  </si>
  <si>
    <r>
      <t>25-0057</t>
    </r>
    <r>
      <rPr>
        <b/>
        <sz val="11"/>
        <rFont val="Arial"/>
        <family val="2"/>
      </rPr>
      <t>P</t>
    </r>
  </si>
  <si>
    <t>6030 Shady Grove</t>
  </si>
  <si>
    <t>190 Embassey Dr</t>
  </si>
  <si>
    <t>1927 Turners Landing</t>
  </si>
  <si>
    <t>Demo</t>
  </si>
  <si>
    <t>102.00</t>
  </si>
  <si>
    <t>047D</t>
  </si>
  <si>
    <t>018L</t>
  </si>
  <si>
    <t>Gedelman LLC</t>
  </si>
  <si>
    <t>7131 Clinton Hwy</t>
  </si>
  <si>
    <t>014.01</t>
  </si>
  <si>
    <t>25-0058</t>
  </si>
  <si>
    <t>Summertown Medals</t>
  </si>
  <si>
    <t>995 Carroll Road</t>
  </si>
  <si>
    <t>004.06</t>
  </si>
  <si>
    <t>25-0059</t>
  </si>
  <si>
    <t>25-0060</t>
  </si>
  <si>
    <t>Tilman Goins</t>
  </si>
  <si>
    <t>545 Tom Treece Rd</t>
  </si>
  <si>
    <t>026.04</t>
  </si>
  <si>
    <t>25-0061</t>
  </si>
  <si>
    <t>Robert Coty</t>
  </si>
  <si>
    <t>2052 Boat Dock Road</t>
  </si>
  <si>
    <t>0390</t>
  </si>
  <si>
    <t>25-0062</t>
  </si>
  <si>
    <t>Joshua Romeike</t>
  </si>
  <si>
    <t>1900 Boatmans Mtn Rd</t>
  </si>
  <si>
    <t>048.03</t>
  </si>
  <si>
    <t>25-0063</t>
  </si>
  <si>
    <t>3938 old Kentucky Rd</t>
  </si>
  <si>
    <t>25-0064</t>
  </si>
  <si>
    <t>Andrew Yount</t>
  </si>
  <si>
    <t>2981 Three Springs Rd</t>
  </si>
  <si>
    <t>25-0065P</t>
  </si>
  <si>
    <t>25-0066</t>
  </si>
  <si>
    <t>Building</t>
  </si>
  <si>
    <t>451 Randolph Dr</t>
  </si>
  <si>
    <t>**Hamblen Co Schools/NO charge</t>
  </si>
  <si>
    <t>25-0067</t>
  </si>
  <si>
    <t>25-0068</t>
  </si>
  <si>
    <t>25-0069</t>
  </si>
  <si>
    <t>25-0070</t>
  </si>
  <si>
    <t>H &amp; M Properties</t>
  </si>
  <si>
    <t>Las Praderas</t>
  </si>
  <si>
    <t>Joel Rudnick/Jennings</t>
  </si>
  <si>
    <t>Modular/Duplex</t>
  </si>
  <si>
    <t>Addition/Sunroom</t>
  </si>
  <si>
    <t>751 &amp; 753 Silver City Rd</t>
  </si>
  <si>
    <t>761 &amp; 765 Silver City Rd</t>
  </si>
  <si>
    <t>778 Kidwell Ridge Rd</t>
  </si>
  <si>
    <t>1110 East Branch Dr</t>
  </si>
  <si>
    <t>061.03</t>
  </si>
  <si>
    <t>Kenneth Lemka</t>
  </si>
  <si>
    <t>2992 Clearview Road</t>
  </si>
  <si>
    <t>25-0072</t>
  </si>
  <si>
    <t>Taylor Coffman</t>
  </si>
  <si>
    <t>4182 Lake Meadow Lane</t>
  </si>
  <si>
    <t>25-0074</t>
  </si>
  <si>
    <t>Thomas Ucciardi</t>
  </si>
  <si>
    <t>1470 Acorn Lane</t>
  </si>
  <si>
    <t>Joshua Lindsay</t>
  </si>
  <si>
    <t>4088 Eagles Nest Dr</t>
  </si>
  <si>
    <t>25-0076</t>
  </si>
  <si>
    <t>685 Parkway Drive</t>
  </si>
  <si>
    <t>0180</t>
  </si>
  <si>
    <t>25-0077</t>
  </si>
  <si>
    <t>4875 Cameron Rd</t>
  </si>
  <si>
    <t>25-0079</t>
  </si>
  <si>
    <t>25-0078</t>
  </si>
  <si>
    <t>Jennifer Strange</t>
  </si>
  <si>
    <t>2165 Eagle Trail</t>
  </si>
  <si>
    <t>031.03</t>
  </si>
  <si>
    <t>25-0080</t>
  </si>
  <si>
    <t>25-0081</t>
  </si>
  <si>
    <t>Clayton Homes Newport</t>
  </si>
  <si>
    <t>DW</t>
  </si>
  <si>
    <t>1566 River Path Lot#17</t>
  </si>
  <si>
    <t>1562 River Path Lot#16</t>
  </si>
  <si>
    <t>25-0082</t>
  </si>
  <si>
    <t>Rosie Lawless</t>
  </si>
  <si>
    <t>2247 Silver City Road</t>
  </si>
  <si>
    <t>3243 Cherokee Drive</t>
  </si>
  <si>
    <t>113.01</t>
  </si>
  <si>
    <t>Preston Russell</t>
  </si>
  <si>
    <t>25-0085</t>
  </si>
  <si>
    <t>047.00</t>
  </si>
  <si>
    <t>25-0086</t>
  </si>
  <si>
    <t>25-0087</t>
  </si>
  <si>
    <t>Matt Sellers</t>
  </si>
  <si>
    <t>800 Greenbriar Road</t>
  </si>
  <si>
    <t>Sunrise Plumbiing</t>
  </si>
  <si>
    <r>
      <t>25-0071</t>
    </r>
    <r>
      <rPr>
        <b/>
        <sz val="11"/>
        <rFont val="Arial"/>
        <family val="2"/>
      </rPr>
      <t>P</t>
    </r>
  </si>
  <si>
    <r>
      <t>25-0073</t>
    </r>
    <r>
      <rPr>
        <b/>
        <sz val="11"/>
        <rFont val="Arial"/>
        <family val="2"/>
      </rPr>
      <t>M</t>
    </r>
  </si>
  <si>
    <r>
      <t>25-0075</t>
    </r>
    <r>
      <rPr>
        <b/>
        <sz val="11"/>
        <rFont val="Arial"/>
        <family val="2"/>
      </rPr>
      <t>P</t>
    </r>
  </si>
  <si>
    <r>
      <t>25-0084</t>
    </r>
    <r>
      <rPr>
        <b/>
        <sz val="11"/>
        <rFont val="Arial"/>
        <family val="2"/>
      </rPr>
      <t>P</t>
    </r>
  </si>
  <si>
    <t>2930 Portrum Dr</t>
  </si>
  <si>
    <t>1509 River Path</t>
  </si>
  <si>
    <t>1555 River Path</t>
  </si>
  <si>
    <t>1515 River Path</t>
  </si>
  <si>
    <r>
      <t>25-0083</t>
    </r>
    <r>
      <rPr>
        <b/>
        <sz val="11"/>
        <rFont val="Arial"/>
        <family val="2"/>
      </rPr>
      <t>G</t>
    </r>
  </si>
  <si>
    <t>25-0088</t>
  </si>
  <si>
    <t>Rosalba Hernandez</t>
  </si>
  <si>
    <t>2050 Sulphur Springs Rd</t>
  </si>
  <si>
    <t>041</t>
  </si>
  <si>
    <t>25-0089</t>
  </si>
  <si>
    <t>Tillman Contracting</t>
  </si>
  <si>
    <t>1741 Pointe Drive</t>
  </si>
  <si>
    <t>046K</t>
  </si>
  <si>
    <r>
      <t>25-0090</t>
    </r>
    <r>
      <rPr>
        <b/>
        <sz val="11"/>
        <rFont val="Arial"/>
        <family val="2"/>
      </rPr>
      <t>M</t>
    </r>
  </si>
  <si>
    <t>25-0091</t>
  </si>
  <si>
    <r>
      <t>25-0092</t>
    </r>
    <r>
      <rPr>
        <b/>
        <sz val="11"/>
        <rFont val="Arial"/>
        <family val="2"/>
      </rPr>
      <t>M</t>
    </r>
  </si>
  <si>
    <r>
      <t>25-0093</t>
    </r>
    <r>
      <rPr>
        <b/>
        <sz val="11"/>
        <rFont val="Arial"/>
        <family val="2"/>
      </rPr>
      <t>P</t>
    </r>
  </si>
  <si>
    <t>Andrea Hoke</t>
  </si>
  <si>
    <t>1051 Pullen Rd</t>
  </si>
  <si>
    <t>039.02</t>
  </si>
  <si>
    <t>25-0094</t>
  </si>
  <si>
    <t>Lakeway Construction</t>
  </si>
  <si>
    <t>3941 S Davy Crockett Pkwy</t>
  </si>
  <si>
    <t>25-0095</t>
  </si>
  <si>
    <t>Wild Cat Construction</t>
  </si>
  <si>
    <t>4080 Eagles Nest Dr</t>
  </si>
  <si>
    <r>
      <t>25-0096</t>
    </r>
    <r>
      <rPr>
        <b/>
        <sz val="11"/>
        <rFont val="Arial"/>
        <family val="2"/>
      </rPr>
      <t>M</t>
    </r>
  </si>
  <si>
    <t>039.00</t>
  </si>
  <si>
    <r>
      <t>25-0097</t>
    </r>
    <r>
      <rPr>
        <b/>
        <sz val="11"/>
        <rFont val="Arial"/>
        <family val="2"/>
      </rPr>
      <t>P</t>
    </r>
  </si>
  <si>
    <t>25-0100</t>
  </si>
  <si>
    <t>11 E HVAC</t>
  </si>
  <si>
    <t>Jose Rizo</t>
  </si>
  <si>
    <r>
      <t>25-101</t>
    </r>
    <r>
      <rPr>
        <b/>
        <sz val="11"/>
        <rFont val="Arial"/>
        <family val="2"/>
      </rPr>
      <t>M</t>
    </r>
  </si>
  <si>
    <t>4667 Harbor Drive</t>
  </si>
  <si>
    <t>5070 Copper Ridge Rd</t>
  </si>
  <si>
    <r>
      <t>25-0098</t>
    </r>
    <r>
      <rPr>
        <b/>
        <sz val="11"/>
        <rFont val="Arial"/>
        <family val="2"/>
      </rPr>
      <t>G</t>
    </r>
  </si>
  <si>
    <r>
      <t>25-0099</t>
    </r>
    <r>
      <rPr>
        <b/>
        <sz val="11"/>
        <rFont val="Arial"/>
        <family val="2"/>
      </rPr>
      <t>G</t>
    </r>
  </si>
  <si>
    <t>006.04</t>
  </si>
  <si>
    <t>4107 Eagles Nest</t>
  </si>
  <si>
    <t>25-0102</t>
  </si>
  <si>
    <t>1155 Warrensburg Rd</t>
  </si>
  <si>
    <t>027B</t>
  </si>
  <si>
    <r>
      <t>25-0103</t>
    </r>
    <r>
      <rPr>
        <b/>
        <sz val="11"/>
        <rFont val="Arial"/>
        <family val="2"/>
      </rPr>
      <t>P</t>
    </r>
  </si>
  <si>
    <t>25-0104</t>
  </si>
  <si>
    <t>Simply Built Homes, LLC</t>
  </si>
  <si>
    <t>236 Sequoyah Drive</t>
  </si>
  <si>
    <r>
      <t>25-0105</t>
    </r>
    <r>
      <rPr>
        <b/>
        <sz val="11"/>
        <rFont val="Arial"/>
        <family val="2"/>
      </rPr>
      <t>M</t>
    </r>
  </si>
  <si>
    <t>25-0106</t>
  </si>
  <si>
    <t>James T. Stanifer</t>
  </si>
  <si>
    <t>297 Pullen Rd</t>
  </si>
  <si>
    <t>062.15</t>
  </si>
  <si>
    <t>25-0107</t>
  </si>
  <si>
    <t>Sequoyah Swim Pools</t>
  </si>
  <si>
    <t>1870 Collinson Ford Rd</t>
  </si>
  <si>
    <t>25-0108</t>
  </si>
  <si>
    <t>Michael Stephens</t>
  </si>
  <si>
    <t>553 Wylie Miller Rd</t>
  </si>
  <si>
    <t>042P</t>
  </si>
  <si>
    <t>25-0109</t>
  </si>
  <si>
    <t>Kevin Bentley</t>
  </si>
  <si>
    <t>1980 Lake Park Circle</t>
  </si>
  <si>
    <t>25-0110</t>
  </si>
  <si>
    <t>Jorge Ramirez</t>
  </si>
  <si>
    <t>1654 Mullins Rd</t>
  </si>
  <si>
    <t>015.18</t>
  </si>
  <si>
    <t>25-0111</t>
  </si>
  <si>
    <t>Frank Aluarado</t>
  </si>
  <si>
    <t>505 Mary St</t>
  </si>
  <si>
    <t>018K</t>
  </si>
  <si>
    <r>
      <t>25-0113</t>
    </r>
    <r>
      <rPr>
        <b/>
        <sz val="11"/>
        <rFont val="Arial"/>
        <family val="2"/>
      </rPr>
      <t>G</t>
    </r>
  </si>
  <si>
    <r>
      <t>25-0112</t>
    </r>
    <r>
      <rPr>
        <b/>
        <sz val="11"/>
        <rFont val="Arial"/>
        <family val="2"/>
      </rPr>
      <t>M</t>
    </r>
  </si>
  <si>
    <t>Lynch Heating &amp; Air</t>
  </si>
  <si>
    <t>4848 Walnut Hills</t>
  </si>
  <si>
    <t>25-0114</t>
  </si>
  <si>
    <r>
      <t>25-0115</t>
    </r>
    <r>
      <rPr>
        <b/>
        <sz val="11"/>
        <rFont val="Arial"/>
        <family val="2"/>
      </rPr>
      <t>M</t>
    </r>
  </si>
  <si>
    <t>25-0116</t>
  </si>
  <si>
    <t>Terry Lawson Constuction</t>
  </si>
  <si>
    <t>Link Gibbons</t>
  </si>
  <si>
    <t>2356 Joe Stephens Road</t>
  </si>
  <si>
    <t>In ground pool</t>
  </si>
  <si>
    <t>2347 Courtney Road</t>
  </si>
  <si>
    <t>25-0117</t>
  </si>
  <si>
    <t>25-0118</t>
  </si>
  <si>
    <t>Michael Voccola</t>
  </si>
  <si>
    <t>Timothy Carlyle</t>
  </si>
  <si>
    <t>Inground pool</t>
  </si>
  <si>
    <t>4620 Reggie Dr</t>
  </si>
  <si>
    <t>6940 Cedar Hill Rd</t>
  </si>
  <si>
    <t>048N</t>
  </si>
  <si>
    <t>25-0119</t>
  </si>
  <si>
    <t>Gary Covert</t>
  </si>
  <si>
    <t>1926 Deer Ridge Drive</t>
  </si>
  <si>
    <t>032J</t>
  </si>
  <si>
    <t>25-0120</t>
  </si>
  <si>
    <t>Taylor Atkins</t>
  </si>
  <si>
    <t>2951 Gully Lane</t>
  </si>
  <si>
    <t>037</t>
  </si>
  <si>
    <t>25-0121P</t>
  </si>
  <si>
    <t>25-0122P</t>
  </si>
  <si>
    <t>Noah Meadows</t>
  </si>
  <si>
    <t>4090 Clyde Thomas Road</t>
  </si>
  <si>
    <t>12</t>
  </si>
  <si>
    <t>25-0124</t>
  </si>
  <si>
    <t>Carl Gibson</t>
  </si>
  <si>
    <t xml:space="preserve">4345 Brockwood Drive </t>
  </si>
  <si>
    <t>026O</t>
  </si>
  <si>
    <t>25-0125</t>
  </si>
  <si>
    <t>25-0126</t>
  </si>
  <si>
    <t>Kyle Idell &amp; Jessica Baxley</t>
  </si>
  <si>
    <t>175 Macedonia Road</t>
  </si>
  <si>
    <t>085.06</t>
  </si>
  <si>
    <t>25-0127</t>
  </si>
  <si>
    <t>25-0128</t>
  </si>
  <si>
    <t>25-0129</t>
  </si>
  <si>
    <t>John &amp; Kathy Case</t>
  </si>
  <si>
    <t>225 Sagewood Dr</t>
  </si>
  <si>
    <t>026.01</t>
  </si>
  <si>
    <t>Steven Hall</t>
  </si>
  <si>
    <t>8749 East AJ Hwy</t>
  </si>
  <si>
    <t>088.01</t>
  </si>
  <si>
    <t>Lucy Lakins</t>
  </si>
  <si>
    <t>5180 Stuffel Road</t>
  </si>
  <si>
    <t>019.02</t>
  </si>
  <si>
    <t>25-0132</t>
  </si>
  <si>
    <t>Nicole Davenport</t>
  </si>
  <si>
    <t>Cell Tower</t>
  </si>
  <si>
    <t>2236 Leconte Drive</t>
  </si>
  <si>
    <t>033</t>
  </si>
  <si>
    <t>004.05</t>
  </si>
  <si>
    <t>25-0133</t>
  </si>
  <si>
    <t>25-0134M</t>
  </si>
  <si>
    <t>25-0135P</t>
  </si>
  <si>
    <t>Greg Payne</t>
  </si>
  <si>
    <t>2008 Fish Hatchery Rd</t>
  </si>
  <si>
    <t>25-0136P</t>
  </si>
  <si>
    <t>989 Simpson Road</t>
  </si>
  <si>
    <t>25-0137</t>
  </si>
  <si>
    <t>Theodore Schmidt</t>
  </si>
  <si>
    <t>2258 LeConte Street</t>
  </si>
  <si>
    <t>004.18</t>
  </si>
  <si>
    <t>25-0138</t>
  </si>
  <si>
    <t>Thomas Chandler</t>
  </si>
  <si>
    <t>2980 Turley Bridge Rd</t>
  </si>
  <si>
    <t>069.30</t>
  </si>
  <si>
    <t>25-0139</t>
  </si>
  <si>
    <t>25-0140</t>
  </si>
  <si>
    <t>1767 Silver City Rd</t>
  </si>
  <si>
    <t>25-0141</t>
  </si>
  <si>
    <t>25-0143</t>
  </si>
  <si>
    <t>25-0144</t>
  </si>
  <si>
    <t>Reida Dalton</t>
  </si>
  <si>
    <t>Charlie Smith</t>
  </si>
  <si>
    <t>25-0142M</t>
  </si>
  <si>
    <t>7447 Evolene Circle</t>
  </si>
  <si>
    <t>038L</t>
  </si>
  <si>
    <t>Steve &amp; Cheryl Pinkley</t>
  </si>
  <si>
    <t>Pool</t>
  </si>
  <si>
    <t>7195 Cedar Hill Road</t>
  </si>
  <si>
    <t>047A</t>
  </si>
  <si>
    <t>25-0145</t>
  </si>
  <si>
    <t>25-0146</t>
  </si>
  <si>
    <t>25-0147</t>
  </si>
  <si>
    <t>Krista Rankin</t>
  </si>
  <si>
    <t>Lakeshore Pools</t>
  </si>
  <si>
    <t>Shandora Aldridge</t>
  </si>
  <si>
    <t>Inground Pool</t>
  </si>
  <si>
    <t>3830 Copper Ridge</t>
  </si>
  <si>
    <t>1775 Hindley Road</t>
  </si>
  <si>
    <t>2280 Kingswood Drive</t>
  </si>
  <si>
    <t>009.30</t>
  </si>
  <si>
    <t>043H</t>
  </si>
  <si>
    <t>25-0151</t>
  </si>
  <si>
    <t>Las Praderas Prop., LLC</t>
  </si>
  <si>
    <t>25-0152</t>
  </si>
  <si>
    <t>25-0153</t>
  </si>
  <si>
    <t>25-0154</t>
  </si>
  <si>
    <t>Travis Ramsey</t>
  </si>
  <si>
    <t>5135 Cameron Road</t>
  </si>
  <si>
    <t>5660 Academy Dr</t>
  </si>
  <si>
    <t>040P</t>
  </si>
  <si>
    <t>25-0156</t>
  </si>
  <si>
    <t>Amber Morrow</t>
  </si>
  <si>
    <t>John Hennessee</t>
  </si>
  <si>
    <t>3535 Apostle Road</t>
  </si>
  <si>
    <t>118.02</t>
  </si>
  <si>
    <t>25-0157</t>
  </si>
  <si>
    <t>Kathy Frankford</t>
  </si>
  <si>
    <t>6250 Hiawatha Rd</t>
  </si>
  <si>
    <t>039O</t>
  </si>
  <si>
    <t>H</t>
  </si>
  <si>
    <t>25-0158</t>
  </si>
  <si>
    <t>Alvin Thompson</t>
  </si>
  <si>
    <t>2550 Robinson Creek Rd</t>
  </si>
  <si>
    <t>032.11</t>
  </si>
  <si>
    <t>25-0159</t>
  </si>
  <si>
    <t>Dan Gilder</t>
  </si>
  <si>
    <t>7891 Janeway Hollow Rd</t>
  </si>
  <si>
    <t>009.09</t>
  </si>
  <si>
    <t>25-0160</t>
  </si>
  <si>
    <t>Anthony Cervelli</t>
  </si>
  <si>
    <t>3874 Pleasant Ridge Rd</t>
  </si>
  <si>
    <t>25-0161</t>
  </si>
  <si>
    <t>Hunter Southerland</t>
  </si>
  <si>
    <t>5664 Old White Pine Rd</t>
  </si>
  <si>
    <t>028.15</t>
  </si>
  <si>
    <t>25-0162</t>
  </si>
  <si>
    <t>David Amos</t>
  </si>
  <si>
    <t>4160 Willow Way</t>
  </si>
  <si>
    <t>048.00</t>
  </si>
  <si>
    <t>Hale Construction</t>
  </si>
  <si>
    <t>7832 East AJ Hwy</t>
  </si>
  <si>
    <t>25-0164</t>
  </si>
  <si>
    <t>Vina Crawford</t>
  </si>
  <si>
    <t>Accessory Building</t>
  </si>
  <si>
    <t>2398 Joe Stephens Rd</t>
  </si>
  <si>
    <t>060.02</t>
  </si>
  <si>
    <t xml:space="preserve">25-0165 </t>
  </si>
  <si>
    <t>Stacie &amp; Steve Gahl</t>
  </si>
  <si>
    <t>Pole Barn</t>
  </si>
  <si>
    <t>1225 Kidwell Ridge Rd</t>
  </si>
  <si>
    <t>085.00</t>
  </si>
  <si>
    <t>25-0168</t>
  </si>
  <si>
    <t>Tim &amp; Brittany Beck</t>
  </si>
  <si>
    <t>016.25</t>
  </si>
  <si>
    <t>25-0169</t>
  </si>
  <si>
    <t>Sellars Gas</t>
  </si>
  <si>
    <t>4233 Carnation Dr</t>
  </si>
  <si>
    <t>011L</t>
  </si>
  <si>
    <t>25-0170</t>
  </si>
  <si>
    <t>4110 Harbor View Dr</t>
  </si>
  <si>
    <t>25-0171</t>
  </si>
  <si>
    <t>25-0172</t>
  </si>
  <si>
    <t>Ian Haralson</t>
  </si>
  <si>
    <t>4051 old Hwy 25E</t>
  </si>
  <si>
    <t>25-0173</t>
  </si>
  <si>
    <t>Triad Poolscapes</t>
  </si>
  <si>
    <t>1187 Cordell Hull Drive</t>
  </si>
  <si>
    <t>080.02</t>
  </si>
  <si>
    <t>25-0174</t>
  </si>
  <si>
    <t>Susan Akins</t>
  </si>
  <si>
    <t>2399 Akins Lane</t>
  </si>
  <si>
    <t>027.02</t>
  </si>
  <si>
    <t>25-0175</t>
  </si>
  <si>
    <t>Crown Castle USA</t>
  </si>
  <si>
    <t>109 Cherokee Drive</t>
  </si>
  <si>
    <t>140.00</t>
  </si>
  <si>
    <t>25-0176</t>
  </si>
  <si>
    <t>25-0177</t>
  </si>
  <si>
    <t>Connor Cadora</t>
  </si>
  <si>
    <t>1984 Dove St</t>
  </si>
  <si>
    <t>Gregory Wilson</t>
  </si>
  <si>
    <t>7961 Whetsel Rd</t>
  </si>
  <si>
    <t>15</t>
  </si>
  <si>
    <r>
      <t>25-0130</t>
    </r>
    <r>
      <rPr>
        <b/>
        <sz val="10"/>
        <rFont val="Arial"/>
        <family val="2"/>
      </rPr>
      <t>M</t>
    </r>
  </si>
  <si>
    <r>
      <t>25-0131</t>
    </r>
    <r>
      <rPr>
        <b/>
        <sz val="10"/>
        <rFont val="Arial"/>
        <family val="2"/>
      </rPr>
      <t>P</t>
    </r>
  </si>
  <si>
    <r>
      <t>25-0148</t>
    </r>
    <r>
      <rPr>
        <b/>
        <sz val="10"/>
        <rFont val="Arial"/>
        <family val="2"/>
      </rPr>
      <t>M</t>
    </r>
  </si>
  <si>
    <r>
      <t>25-0149</t>
    </r>
    <r>
      <rPr>
        <b/>
        <sz val="10"/>
        <rFont val="Arial"/>
        <family val="2"/>
      </rPr>
      <t>P</t>
    </r>
  </si>
  <si>
    <r>
      <t>25-0150</t>
    </r>
    <r>
      <rPr>
        <b/>
        <sz val="10"/>
        <rFont val="Arial"/>
        <family val="2"/>
      </rPr>
      <t>P</t>
    </r>
  </si>
  <si>
    <r>
      <t>25-0155</t>
    </r>
    <r>
      <rPr>
        <b/>
        <sz val="10"/>
        <rFont val="Arial"/>
        <family val="2"/>
      </rPr>
      <t>G</t>
    </r>
  </si>
  <si>
    <r>
      <t>25-0163</t>
    </r>
    <r>
      <rPr>
        <b/>
        <sz val="10"/>
        <rFont val="Arial"/>
        <family val="2"/>
      </rPr>
      <t>P</t>
    </r>
  </si>
  <si>
    <r>
      <t>25-0166</t>
    </r>
    <r>
      <rPr>
        <b/>
        <sz val="10"/>
        <rFont val="Arial"/>
        <family val="2"/>
      </rPr>
      <t>P</t>
    </r>
  </si>
  <si>
    <r>
      <t>25-0167</t>
    </r>
    <r>
      <rPr>
        <b/>
        <sz val="10"/>
        <rFont val="Arial"/>
        <family val="2"/>
      </rPr>
      <t>P</t>
    </r>
  </si>
  <si>
    <r>
      <t>**</t>
    </r>
    <r>
      <rPr>
        <b/>
        <sz val="10"/>
        <color indexed="10"/>
        <rFont val="Arial"/>
        <family val="2"/>
      </rPr>
      <t xml:space="preserve">Stormwater fee not collected in error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</si>
</sst>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&quot;$&quot;#,##0.00_);[Red]\(&quot;$&quot;#,##0.00\)"/>
    <numFmt numFmtId="44" formatCode="_(&quot;$&quot;* #,##0.00_);_(&quot;$&quot;* \(#,##0.00\);_(&quot;$&quot;* &quot;-&quot;??_);_(@_)"/>
    <numFmt numFmtId="164" formatCode="&quot;$&quot;#,##0"/>
    <numFmt numFmtId="165" formatCode="&quot;$&quot;#,##0.00"/>
    <numFmt numFmtId="166" formatCode="m/d/yy;@"/>
  </numFmts>
  <fonts count="33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b/>
      <sz val="16"/>
      <color indexed="12"/>
      <name val="Arial"/>
      <family val="2"/>
    </font>
    <font>
      <sz val="16"/>
      <color indexed="12"/>
      <name val="Arial"/>
      <family val="2"/>
    </font>
    <font>
      <b/>
      <sz val="16"/>
      <color indexed="17"/>
      <name val="Arial"/>
      <family val="2"/>
    </font>
    <font>
      <b/>
      <sz val="16"/>
      <color indexed="16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1"/>
      <color indexed="12"/>
      <name val="Arial"/>
      <family val="2"/>
    </font>
    <font>
      <b/>
      <u/>
      <sz val="18"/>
      <name val="Arial"/>
      <family val="2"/>
    </font>
    <font>
      <b/>
      <sz val="11"/>
      <color indexed="12"/>
      <name val="Arial"/>
      <family val="2"/>
    </font>
    <font>
      <b/>
      <sz val="11"/>
      <color indexed="17"/>
      <name val="Arial"/>
      <family val="2"/>
    </font>
    <font>
      <b/>
      <sz val="11"/>
      <color indexed="16"/>
      <name val="Arial"/>
      <family val="2"/>
    </font>
    <font>
      <b/>
      <sz val="16"/>
      <color rgb="FFFF0000"/>
      <name val="Arial"/>
      <family val="2"/>
    </font>
    <font>
      <b/>
      <sz val="11"/>
      <color rgb="FFFF0000"/>
      <name val="Arial"/>
      <family val="2"/>
    </font>
    <font>
      <sz val="16"/>
      <color rgb="FFFF0000"/>
      <name val="Arial"/>
      <family val="2"/>
    </font>
    <font>
      <b/>
      <u/>
      <sz val="20"/>
      <name val="Arial"/>
      <family val="2"/>
    </font>
    <font>
      <sz val="11"/>
      <color rgb="FFFF000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24"/>
      <color rgb="FFFF0000"/>
      <name val="Arial"/>
      <family val="2"/>
    </font>
    <font>
      <sz val="16"/>
      <color theme="1"/>
      <name val="Arial"/>
      <family val="2"/>
    </font>
    <font>
      <b/>
      <sz val="16"/>
      <color theme="1"/>
      <name val="Arial"/>
      <family val="2"/>
    </font>
    <font>
      <b/>
      <sz val="10"/>
      <color rgb="FFFF0000"/>
      <name val="Arial"/>
      <family val="2"/>
    </font>
    <font>
      <b/>
      <sz val="10"/>
      <color indexed="12"/>
      <name val="Arial"/>
      <family val="2"/>
    </font>
    <font>
      <sz val="10"/>
      <color indexed="12"/>
      <name val="Arial"/>
      <family val="2"/>
    </font>
    <font>
      <b/>
      <sz val="10"/>
      <color indexed="17"/>
      <name val="Arial"/>
      <family val="2"/>
    </font>
    <font>
      <b/>
      <sz val="10"/>
      <color indexed="10"/>
      <name val="Arial"/>
      <family val="2"/>
    </font>
    <font>
      <b/>
      <sz val="10"/>
      <color indexed="16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 tint="-0.249977111117893"/>
      </right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09">
    <xf numFmtId="0" fontId="0" fillId="0" borderId="0" xfId="0"/>
    <xf numFmtId="49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164" fontId="3" fillId="0" borderId="0" xfId="0" applyNumberFormat="1" applyFont="1" applyAlignment="1">
      <alignment horizontal="center"/>
    </xf>
    <xf numFmtId="165" fontId="3" fillId="0" borderId="0" xfId="0" applyNumberFormat="1" applyFont="1" applyAlignment="1">
      <alignment horizontal="center"/>
    </xf>
    <xf numFmtId="0" fontId="4" fillId="0" borderId="0" xfId="0" applyFont="1"/>
    <xf numFmtId="166" fontId="3" fillId="0" borderId="0" xfId="0" applyNumberFormat="1" applyFont="1" applyAlignment="1">
      <alignment horizontal="center"/>
    </xf>
    <xf numFmtId="49" fontId="4" fillId="0" borderId="0" xfId="0" applyNumberFormat="1" applyFont="1" applyAlignment="1">
      <alignment horizontal="center"/>
    </xf>
    <xf numFmtId="166" fontId="4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164" fontId="4" fillId="0" borderId="0" xfId="0" applyNumberFormat="1" applyFont="1" applyAlignment="1">
      <alignment horizontal="center"/>
    </xf>
    <xf numFmtId="165" fontId="4" fillId="0" borderId="0" xfId="0" applyNumberFormat="1" applyFont="1" applyAlignment="1">
      <alignment horizontal="center"/>
    </xf>
    <xf numFmtId="0" fontId="5" fillId="2" borderId="1" xfId="0" applyFont="1" applyFill="1" applyBorder="1" applyAlignment="1">
      <alignment horizontal="center"/>
    </xf>
    <xf numFmtId="165" fontId="5" fillId="2" borderId="1" xfId="0" applyNumberFormat="1" applyFont="1" applyFill="1" applyBorder="1" applyAlignment="1">
      <alignment horizontal="center"/>
    </xf>
    <xf numFmtId="49" fontId="5" fillId="0" borderId="0" xfId="0" applyNumberFormat="1" applyFont="1" applyAlignment="1">
      <alignment horizontal="center"/>
    </xf>
    <xf numFmtId="49" fontId="6" fillId="0" borderId="0" xfId="0" applyNumberFormat="1" applyFont="1" applyAlignment="1">
      <alignment horizontal="center"/>
    </xf>
    <xf numFmtId="0" fontId="3" fillId="3" borderId="2" xfId="0" applyFont="1" applyFill="1" applyBorder="1" applyAlignment="1">
      <alignment horizontal="center"/>
    </xf>
    <xf numFmtId="165" fontId="3" fillId="3" borderId="2" xfId="0" applyNumberFormat="1" applyFont="1" applyFill="1" applyBorder="1" applyAlignment="1">
      <alignment horizontal="center"/>
    </xf>
    <xf numFmtId="49" fontId="7" fillId="0" borderId="0" xfId="0" applyNumberFormat="1" applyFont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164" fontId="5" fillId="0" borderId="4" xfId="0" applyNumberFormat="1" applyFont="1" applyBorder="1" applyAlignment="1">
      <alignment horizontal="center"/>
    </xf>
    <xf numFmtId="165" fontId="5" fillId="0" borderId="4" xfId="0" applyNumberFormat="1" applyFont="1" applyBorder="1" applyAlignment="1">
      <alignment horizontal="center"/>
    </xf>
    <xf numFmtId="164" fontId="4" fillId="0" borderId="4" xfId="0" applyNumberFormat="1" applyFont="1" applyBorder="1" applyAlignment="1">
      <alignment horizontal="center"/>
    </xf>
    <xf numFmtId="164" fontId="5" fillId="0" borderId="5" xfId="0" applyNumberFormat="1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5" fillId="0" borderId="0" xfId="0" applyFont="1" applyAlignment="1">
      <alignment horizontal="center"/>
    </xf>
    <xf numFmtId="165" fontId="6" fillId="0" borderId="0" xfId="0" applyNumberFormat="1" applyFont="1" applyAlignment="1">
      <alignment horizontal="center"/>
    </xf>
    <xf numFmtId="164" fontId="5" fillId="0" borderId="0" xfId="0" applyNumberFormat="1" applyFont="1" applyAlignment="1">
      <alignment horizontal="center"/>
    </xf>
    <xf numFmtId="165" fontId="5" fillId="0" borderId="7" xfId="0" applyNumberFormat="1" applyFont="1" applyBorder="1" applyAlignment="1">
      <alignment horizontal="center"/>
    </xf>
    <xf numFmtId="164" fontId="5" fillId="4" borderId="8" xfId="0" applyNumberFormat="1" applyFont="1" applyFill="1" applyBorder="1" applyAlignment="1">
      <alignment horizontal="center"/>
    </xf>
    <xf numFmtId="165" fontId="5" fillId="4" borderId="9" xfId="0" applyNumberFormat="1" applyFont="1" applyFill="1" applyBorder="1" applyAlignment="1">
      <alignment horizontal="center"/>
    </xf>
    <xf numFmtId="164" fontId="5" fillId="4" borderId="0" xfId="0" applyNumberFormat="1" applyFont="1" applyFill="1" applyAlignment="1">
      <alignment horizontal="center"/>
    </xf>
    <xf numFmtId="165" fontId="5" fillId="4" borderId="10" xfId="0" applyNumberFormat="1" applyFont="1" applyFill="1" applyBorder="1" applyAlignment="1">
      <alignment horizontal="center"/>
    </xf>
    <xf numFmtId="164" fontId="5" fillId="4" borderId="11" xfId="0" applyNumberFormat="1" applyFont="1" applyFill="1" applyBorder="1" applyAlignment="1">
      <alignment horizontal="center"/>
    </xf>
    <xf numFmtId="165" fontId="5" fillId="4" borderId="12" xfId="0" applyNumberFormat="1" applyFont="1" applyFill="1" applyBorder="1" applyAlignment="1">
      <alignment horizontal="center"/>
    </xf>
    <xf numFmtId="165" fontId="5" fillId="0" borderId="0" xfId="0" applyNumberFormat="1" applyFont="1" applyAlignment="1">
      <alignment horizontal="center"/>
    </xf>
    <xf numFmtId="0" fontId="5" fillId="0" borderId="6" xfId="0" applyFont="1" applyBorder="1" applyAlignment="1">
      <alignment horizontal="center"/>
    </xf>
    <xf numFmtId="49" fontId="3" fillId="5" borderId="8" xfId="0" applyNumberFormat="1" applyFont="1" applyFill="1" applyBorder="1" applyAlignment="1">
      <alignment horizontal="center"/>
    </xf>
    <xf numFmtId="164" fontId="5" fillId="5" borderId="8" xfId="0" applyNumberFormat="1" applyFont="1" applyFill="1" applyBorder="1" applyAlignment="1">
      <alignment horizontal="center"/>
    </xf>
    <xf numFmtId="165" fontId="5" fillId="5" borderId="9" xfId="0" applyNumberFormat="1" applyFont="1" applyFill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49" fontId="5" fillId="0" borderId="14" xfId="0" applyNumberFormat="1" applyFont="1" applyBorder="1" applyAlignment="1">
      <alignment horizontal="center"/>
    </xf>
    <xf numFmtId="165" fontId="6" fillId="0" borderId="14" xfId="0" applyNumberFormat="1" applyFont="1" applyBorder="1" applyAlignment="1">
      <alignment horizontal="center"/>
    </xf>
    <xf numFmtId="164" fontId="4" fillId="0" borderId="14" xfId="0" applyNumberFormat="1" applyFont="1" applyBorder="1" applyAlignment="1">
      <alignment horizontal="center"/>
    </xf>
    <xf numFmtId="164" fontId="3" fillId="5" borderId="0" xfId="0" applyNumberFormat="1" applyFont="1" applyFill="1" applyAlignment="1">
      <alignment horizontal="center"/>
    </xf>
    <xf numFmtId="164" fontId="5" fillId="5" borderId="0" xfId="0" applyNumberFormat="1" applyFont="1" applyFill="1" applyAlignment="1">
      <alignment horizontal="center"/>
    </xf>
    <xf numFmtId="165" fontId="5" fillId="5" borderId="10" xfId="0" applyNumberFormat="1" applyFont="1" applyFill="1" applyBorder="1" applyAlignment="1">
      <alignment horizontal="center"/>
    </xf>
    <xf numFmtId="166" fontId="4" fillId="0" borderId="7" xfId="0" applyNumberFormat="1" applyFont="1" applyBorder="1" applyAlignment="1">
      <alignment horizontal="center"/>
    </xf>
    <xf numFmtId="0" fontId="8" fillId="0" borderId="0" xfId="0" applyFont="1" applyAlignment="1">
      <alignment horizontal="center"/>
    </xf>
    <xf numFmtId="164" fontId="5" fillId="0" borderId="16" xfId="0" applyNumberFormat="1" applyFont="1" applyBorder="1" applyAlignment="1">
      <alignment horizontal="center"/>
    </xf>
    <xf numFmtId="165" fontId="6" fillId="0" borderId="16" xfId="0" applyNumberFormat="1" applyFont="1" applyBorder="1" applyAlignment="1">
      <alignment horizontal="center"/>
    </xf>
    <xf numFmtId="165" fontId="8" fillId="0" borderId="7" xfId="0" applyNumberFormat="1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2" borderId="17" xfId="0" applyFont="1" applyFill="1" applyBorder="1" applyAlignment="1">
      <alignment horizontal="center"/>
    </xf>
    <xf numFmtId="0" fontId="5" fillId="2" borderId="4" xfId="0" applyFont="1" applyFill="1" applyBorder="1" applyAlignment="1">
      <alignment horizontal="center"/>
    </xf>
    <xf numFmtId="164" fontId="4" fillId="2" borderId="0" xfId="0" applyNumberFormat="1" applyFont="1" applyFill="1" applyAlignment="1">
      <alignment horizontal="center"/>
    </xf>
    <xf numFmtId="165" fontId="5" fillId="2" borderId="0" xfId="0" applyNumberFormat="1" applyFont="1" applyFill="1" applyAlignment="1">
      <alignment horizontal="center"/>
    </xf>
    <xf numFmtId="165" fontId="5" fillId="2" borderId="5" xfId="0" applyNumberFormat="1" applyFont="1" applyFill="1" applyBorder="1" applyAlignment="1">
      <alignment horizontal="center"/>
    </xf>
    <xf numFmtId="164" fontId="3" fillId="5" borderId="11" xfId="0" applyNumberFormat="1" applyFont="1" applyFill="1" applyBorder="1" applyAlignment="1">
      <alignment horizontal="center"/>
    </xf>
    <xf numFmtId="165" fontId="3" fillId="5" borderId="12" xfId="0" applyNumberFormat="1" applyFont="1" applyFill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3" borderId="17" xfId="0" applyFont="1" applyFill="1" applyBorder="1" applyAlignment="1">
      <alignment horizontal="center"/>
    </xf>
    <xf numFmtId="0" fontId="3" fillId="3" borderId="16" xfId="0" applyFont="1" applyFill="1" applyBorder="1" applyAlignment="1">
      <alignment horizontal="center"/>
    </xf>
    <xf numFmtId="164" fontId="7" fillId="3" borderId="16" xfId="0" applyNumberFormat="1" applyFont="1" applyFill="1" applyBorder="1" applyAlignment="1">
      <alignment horizontal="center"/>
    </xf>
    <xf numFmtId="165" fontId="7" fillId="3" borderId="16" xfId="0" applyNumberFormat="1" applyFont="1" applyFill="1" applyBorder="1" applyAlignment="1">
      <alignment horizontal="center"/>
    </xf>
    <xf numFmtId="165" fontId="3" fillId="3" borderId="18" xfId="0" applyNumberFormat="1" applyFont="1" applyFill="1" applyBorder="1" applyAlignment="1">
      <alignment horizontal="center"/>
    </xf>
    <xf numFmtId="49" fontId="4" fillId="0" borderId="0" xfId="0" applyNumberFormat="1" applyFont="1"/>
    <xf numFmtId="49" fontId="3" fillId="3" borderId="2" xfId="0" applyNumberFormat="1" applyFont="1" applyFill="1" applyBorder="1" applyAlignment="1">
      <alignment horizontal="center"/>
    </xf>
    <xf numFmtId="166" fontId="3" fillId="3" borderId="2" xfId="0" applyNumberFormat="1" applyFont="1" applyFill="1" applyBorder="1" applyAlignment="1">
      <alignment horizontal="center"/>
    </xf>
    <xf numFmtId="166" fontId="5" fillId="2" borderId="1" xfId="0" applyNumberFormat="1" applyFont="1" applyFill="1" applyBorder="1" applyAlignment="1">
      <alignment horizontal="center"/>
    </xf>
    <xf numFmtId="165" fontId="3" fillId="6" borderId="0" xfId="0" applyNumberFormat="1" applyFont="1" applyFill="1" applyAlignment="1">
      <alignment horizontal="center"/>
    </xf>
    <xf numFmtId="49" fontId="3" fillId="6" borderId="19" xfId="0" applyNumberFormat="1" applyFont="1" applyFill="1" applyBorder="1" applyAlignment="1">
      <alignment horizontal="center"/>
    </xf>
    <xf numFmtId="49" fontId="3" fillId="6" borderId="9" xfId="0" applyNumberFormat="1" applyFont="1" applyFill="1" applyBorder="1" applyAlignment="1">
      <alignment horizontal="center"/>
    </xf>
    <xf numFmtId="49" fontId="7" fillId="0" borderId="20" xfId="0" applyNumberFormat="1" applyFont="1" applyBorder="1" applyAlignment="1">
      <alignment horizontal="center"/>
    </xf>
    <xf numFmtId="165" fontId="3" fillId="6" borderId="1" xfId="0" applyNumberFormat="1" applyFont="1" applyFill="1" applyBorder="1" applyAlignment="1">
      <alignment horizontal="center"/>
    </xf>
    <xf numFmtId="165" fontId="4" fillId="0" borderId="21" xfId="0" applyNumberFormat="1" applyFont="1" applyBorder="1" applyAlignment="1">
      <alignment horizontal="center"/>
    </xf>
    <xf numFmtId="49" fontId="5" fillId="0" borderId="22" xfId="0" applyNumberFormat="1" applyFont="1" applyBorder="1" applyAlignment="1">
      <alignment horizontal="center"/>
    </xf>
    <xf numFmtId="1" fontId="4" fillId="6" borderId="1" xfId="0" applyNumberFormat="1" applyFont="1" applyFill="1" applyBorder="1" applyAlignment="1">
      <alignment horizontal="center"/>
    </xf>
    <xf numFmtId="1" fontId="4" fillId="6" borderId="23" xfId="0" applyNumberFormat="1" applyFont="1" applyFill="1" applyBorder="1" applyAlignment="1">
      <alignment horizontal="center"/>
    </xf>
    <xf numFmtId="49" fontId="5" fillId="2" borderId="1" xfId="0" applyNumberFormat="1" applyFont="1" applyFill="1" applyBorder="1" applyAlignment="1">
      <alignment horizontal="center"/>
    </xf>
    <xf numFmtId="166" fontId="4" fillId="0" borderId="24" xfId="0" applyNumberFormat="1" applyFont="1" applyBorder="1" applyAlignment="1">
      <alignment horizontal="center"/>
    </xf>
    <xf numFmtId="0" fontId="4" fillId="7" borderId="25" xfId="0" applyFont="1" applyFill="1" applyBorder="1" applyAlignment="1">
      <alignment horizontal="center"/>
    </xf>
    <xf numFmtId="49" fontId="9" fillId="0" borderId="0" xfId="0" applyNumberFormat="1" applyFont="1" applyAlignment="1">
      <alignment horizontal="center"/>
    </xf>
    <xf numFmtId="0" fontId="9" fillId="0" borderId="0" xfId="0" applyFont="1" applyAlignment="1">
      <alignment horizontal="center"/>
    </xf>
    <xf numFmtId="164" fontId="9" fillId="0" borderId="0" xfId="0" applyNumberFormat="1" applyFont="1" applyAlignment="1">
      <alignment horizontal="center"/>
    </xf>
    <xf numFmtId="165" fontId="9" fillId="0" borderId="0" xfId="0" applyNumberFormat="1" applyFont="1" applyAlignment="1">
      <alignment horizontal="center"/>
    </xf>
    <xf numFmtId="166" fontId="9" fillId="0" borderId="0" xfId="0" applyNumberFormat="1" applyFont="1" applyAlignment="1">
      <alignment horizontal="center"/>
    </xf>
    <xf numFmtId="49" fontId="10" fillId="0" borderId="0" xfId="0" applyNumberFormat="1" applyFont="1" applyAlignment="1">
      <alignment horizontal="center"/>
    </xf>
    <xf numFmtId="0" fontId="10" fillId="2" borderId="17" xfId="0" applyFont="1" applyFill="1" applyBorder="1" applyAlignment="1">
      <alignment horizontal="center"/>
    </xf>
    <xf numFmtId="164" fontId="10" fillId="0" borderId="4" xfId="0" applyNumberFormat="1" applyFont="1" applyBorder="1" applyAlignment="1">
      <alignment horizontal="center"/>
    </xf>
    <xf numFmtId="165" fontId="11" fillId="0" borderId="0" xfId="0" applyNumberFormat="1" applyFont="1" applyAlignment="1">
      <alignment horizontal="center"/>
    </xf>
    <xf numFmtId="164" fontId="10" fillId="0" borderId="14" xfId="0" applyNumberFormat="1" applyFont="1" applyBorder="1" applyAlignment="1">
      <alignment horizontal="center"/>
    </xf>
    <xf numFmtId="165" fontId="11" fillId="0" borderId="16" xfId="0" applyNumberFormat="1" applyFont="1" applyBorder="1" applyAlignment="1">
      <alignment horizontal="center"/>
    </xf>
    <xf numFmtId="164" fontId="10" fillId="0" borderId="0" xfId="0" applyNumberFormat="1" applyFont="1" applyAlignment="1">
      <alignment horizontal="center"/>
    </xf>
    <xf numFmtId="1" fontId="10" fillId="6" borderId="1" xfId="0" applyNumberFormat="1" applyFont="1" applyFill="1" applyBorder="1" applyAlignment="1">
      <alignment horizontal="center"/>
    </xf>
    <xf numFmtId="1" fontId="10" fillId="6" borderId="23" xfId="0" applyNumberFormat="1" applyFont="1" applyFill="1" applyBorder="1" applyAlignment="1">
      <alignment horizontal="center"/>
    </xf>
    <xf numFmtId="166" fontId="10" fillId="0" borderId="0" xfId="0" applyNumberFormat="1" applyFont="1" applyAlignment="1">
      <alignment horizontal="center"/>
    </xf>
    <xf numFmtId="0" fontId="10" fillId="0" borderId="0" xfId="0" applyFont="1" applyAlignment="1">
      <alignment horizontal="center"/>
    </xf>
    <xf numFmtId="165" fontId="10" fillId="0" borderId="0" xfId="0" applyNumberFormat="1" applyFont="1" applyAlignment="1">
      <alignment horizontal="center"/>
    </xf>
    <xf numFmtId="49" fontId="11" fillId="0" borderId="0" xfId="0" applyNumberFormat="1" applyFont="1" applyAlignment="1">
      <alignment horizontal="center"/>
    </xf>
    <xf numFmtId="49" fontId="12" fillId="0" borderId="0" xfId="0" applyNumberFormat="1" applyFont="1" applyAlignment="1">
      <alignment horizontal="center"/>
    </xf>
    <xf numFmtId="0" fontId="16" fillId="0" borderId="0" xfId="0" applyFont="1" applyAlignment="1">
      <alignment horizontal="center"/>
    </xf>
    <xf numFmtId="166" fontId="10" fillId="0" borderId="24" xfId="0" applyNumberFormat="1" applyFont="1" applyBorder="1" applyAlignment="1">
      <alignment horizontal="center"/>
    </xf>
    <xf numFmtId="0" fontId="10" fillId="7" borderId="25" xfId="0" applyFont="1" applyFill="1" applyBorder="1" applyAlignment="1">
      <alignment horizontal="center"/>
    </xf>
    <xf numFmtId="49" fontId="13" fillId="2" borderId="1" xfId="0" applyNumberFormat="1" applyFont="1" applyFill="1" applyBorder="1" applyAlignment="1">
      <alignment horizontal="center"/>
    </xf>
    <xf numFmtId="166" fontId="13" fillId="2" borderId="1" xfId="0" applyNumberFormat="1" applyFont="1" applyFill="1" applyBorder="1" applyAlignment="1">
      <alignment horizontal="center"/>
    </xf>
    <xf numFmtId="0" fontId="13" fillId="2" borderId="1" xfId="0" applyFont="1" applyFill="1" applyBorder="1" applyAlignment="1">
      <alignment horizontal="center"/>
    </xf>
    <xf numFmtId="165" fontId="13" fillId="2" borderId="1" xfId="0" applyNumberFormat="1" applyFont="1" applyFill="1" applyBorder="1" applyAlignment="1">
      <alignment horizontal="center"/>
    </xf>
    <xf numFmtId="49" fontId="13" fillId="0" borderId="22" xfId="0" applyNumberFormat="1" applyFont="1" applyBorder="1" applyAlignment="1">
      <alignment horizontal="center"/>
    </xf>
    <xf numFmtId="49" fontId="13" fillId="0" borderId="0" xfId="0" applyNumberFormat="1" applyFont="1" applyAlignment="1">
      <alignment horizontal="center"/>
    </xf>
    <xf numFmtId="49" fontId="9" fillId="3" borderId="2" xfId="0" applyNumberFormat="1" applyFont="1" applyFill="1" applyBorder="1" applyAlignment="1">
      <alignment horizontal="center"/>
    </xf>
    <xf numFmtId="166" fontId="9" fillId="3" borderId="2" xfId="0" applyNumberFormat="1" applyFont="1" applyFill="1" applyBorder="1" applyAlignment="1">
      <alignment horizontal="center"/>
    </xf>
    <xf numFmtId="0" fontId="9" fillId="3" borderId="2" xfId="0" applyFont="1" applyFill="1" applyBorder="1" applyAlignment="1">
      <alignment horizontal="center"/>
    </xf>
    <xf numFmtId="165" fontId="9" fillId="3" borderId="2" xfId="0" applyNumberFormat="1" applyFont="1" applyFill="1" applyBorder="1" applyAlignment="1">
      <alignment horizontal="center"/>
    </xf>
    <xf numFmtId="49" fontId="14" fillId="0" borderId="20" xfId="0" applyNumberFormat="1" applyFont="1" applyBorder="1" applyAlignment="1">
      <alignment horizontal="center"/>
    </xf>
    <xf numFmtId="49" fontId="14" fillId="0" borderId="0" xfId="0" applyNumberFormat="1" applyFont="1" applyAlignment="1">
      <alignment horizontal="center"/>
    </xf>
    <xf numFmtId="0" fontId="10" fillId="0" borderId="3" xfId="0" applyFont="1" applyBorder="1" applyAlignment="1">
      <alignment horizontal="center"/>
    </xf>
    <xf numFmtId="0" fontId="10" fillId="0" borderId="4" xfId="0" applyFont="1" applyBorder="1" applyAlignment="1">
      <alignment horizontal="center"/>
    </xf>
    <xf numFmtId="164" fontId="13" fillId="0" borderId="4" xfId="0" applyNumberFormat="1" applyFont="1" applyBorder="1" applyAlignment="1">
      <alignment horizontal="center"/>
    </xf>
    <xf numFmtId="165" fontId="13" fillId="0" borderId="4" xfId="0" applyNumberFormat="1" applyFont="1" applyBorder="1" applyAlignment="1">
      <alignment horizontal="center"/>
    </xf>
    <xf numFmtId="164" fontId="13" fillId="0" borderId="5" xfId="0" applyNumberFormat="1" applyFont="1" applyBorder="1" applyAlignment="1">
      <alignment horizontal="center"/>
    </xf>
    <xf numFmtId="165" fontId="10" fillId="0" borderId="21" xfId="0" applyNumberFormat="1" applyFont="1" applyBorder="1" applyAlignment="1">
      <alignment horizontal="center"/>
    </xf>
    <xf numFmtId="165" fontId="9" fillId="6" borderId="0" xfId="0" applyNumberFormat="1" applyFont="1" applyFill="1" applyAlignment="1">
      <alignment horizontal="center"/>
    </xf>
    <xf numFmtId="49" fontId="9" fillId="6" borderId="19" xfId="0" applyNumberFormat="1" applyFont="1" applyFill="1" applyBorder="1" applyAlignment="1">
      <alignment horizontal="center"/>
    </xf>
    <xf numFmtId="49" fontId="9" fillId="6" borderId="9" xfId="0" applyNumberFormat="1" applyFont="1" applyFill="1" applyBorder="1" applyAlignment="1">
      <alignment horizontal="center"/>
    </xf>
    <xf numFmtId="0" fontId="10" fillId="0" borderId="6" xfId="0" applyFont="1" applyBorder="1" applyAlignment="1">
      <alignment horizontal="center"/>
    </xf>
    <xf numFmtId="0" fontId="17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164" fontId="13" fillId="0" borderId="0" xfId="0" applyNumberFormat="1" applyFont="1" applyAlignment="1">
      <alignment horizontal="center"/>
    </xf>
    <xf numFmtId="165" fontId="13" fillId="0" borderId="7" xfId="0" applyNumberFormat="1" applyFont="1" applyBorder="1" applyAlignment="1">
      <alignment horizontal="center"/>
    </xf>
    <xf numFmtId="164" fontId="13" fillId="4" borderId="8" xfId="0" applyNumberFormat="1" applyFont="1" applyFill="1" applyBorder="1" applyAlignment="1">
      <alignment horizontal="center"/>
    </xf>
    <xf numFmtId="165" fontId="13" fillId="4" borderId="9" xfId="0" applyNumberFormat="1" applyFont="1" applyFill="1" applyBorder="1" applyAlignment="1">
      <alignment horizontal="center"/>
    </xf>
    <xf numFmtId="165" fontId="9" fillId="6" borderId="1" xfId="0" applyNumberFormat="1" applyFont="1" applyFill="1" applyBorder="1" applyAlignment="1">
      <alignment horizontal="center"/>
    </xf>
    <xf numFmtId="164" fontId="13" fillId="4" borderId="0" xfId="0" applyNumberFormat="1" applyFont="1" applyFill="1" applyAlignment="1">
      <alignment horizontal="center"/>
    </xf>
    <xf numFmtId="165" fontId="13" fillId="4" borderId="10" xfId="0" applyNumberFormat="1" applyFont="1" applyFill="1" applyBorder="1" applyAlignment="1">
      <alignment horizontal="center"/>
    </xf>
    <xf numFmtId="164" fontId="13" fillId="4" borderId="11" xfId="0" applyNumberFormat="1" applyFont="1" applyFill="1" applyBorder="1" applyAlignment="1">
      <alignment horizontal="center"/>
    </xf>
    <xf numFmtId="165" fontId="13" fillId="4" borderId="12" xfId="0" applyNumberFormat="1" applyFont="1" applyFill="1" applyBorder="1" applyAlignment="1">
      <alignment horizontal="center"/>
    </xf>
    <xf numFmtId="165" fontId="13" fillId="0" borderId="0" xfId="0" applyNumberFormat="1" applyFont="1" applyAlignment="1">
      <alignment horizontal="center"/>
    </xf>
    <xf numFmtId="0" fontId="13" fillId="0" borderId="6" xfId="0" applyFont="1" applyBorder="1" applyAlignment="1">
      <alignment horizontal="center"/>
    </xf>
    <xf numFmtId="0" fontId="10" fillId="0" borderId="13" xfId="0" applyFont="1" applyBorder="1" applyAlignment="1">
      <alignment horizontal="center"/>
    </xf>
    <xf numFmtId="0" fontId="13" fillId="0" borderId="14" xfId="0" applyFont="1" applyBorder="1" applyAlignment="1">
      <alignment horizontal="center"/>
    </xf>
    <xf numFmtId="49" fontId="13" fillId="0" borderId="14" xfId="0" applyNumberFormat="1" applyFont="1" applyBorder="1" applyAlignment="1">
      <alignment horizontal="center"/>
    </xf>
    <xf numFmtId="164" fontId="13" fillId="5" borderId="0" xfId="0" applyNumberFormat="1" applyFont="1" applyFill="1" applyAlignment="1">
      <alignment horizontal="center"/>
    </xf>
    <xf numFmtId="166" fontId="10" fillId="0" borderId="7" xfId="0" applyNumberFormat="1" applyFont="1" applyBorder="1" applyAlignment="1">
      <alignment horizontal="center"/>
    </xf>
    <xf numFmtId="0" fontId="15" fillId="0" borderId="0" xfId="0" applyFont="1" applyAlignment="1">
      <alignment horizontal="center"/>
    </xf>
    <xf numFmtId="164" fontId="13" fillId="0" borderId="16" xfId="0" applyNumberFormat="1" applyFont="1" applyBorder="1" applyAlignment="1">
      <alignment horizontal="center"/>
    </xf>
    <xf numFmtId="165" fontId="15" fillId="0" borderId="7" xfId="0" applyNumberFormat="1" applyFont="1" applyBorder="1" applyAlignment="1">
      <alignment horizontal="center"/>
    </xf>
    <xf numFmtId="0" fontId="10" fillId="0" borderId="5" xfId="0" applyFont="1" applyBorder="1" applyAlignment="1">
      <alignment horizontal="center"/>
    </xf>
    <xf numFmtId="0" fontId="13" fillId="2" borderId="4" xfId="0" applyFont="1" applyFill="1" applyBorder="1" applyAlignment="1">
      <alignment horizontal="center"/>
    </xf>
    <xf numFmtId="164" fontId="10" fillId="2" borderId="0" xfId="0" applyNumberFormat="1" applyFont="1" applyFill="1" applyAlignment="1">
      <alignment horizontal="center"/>
    </xf>
    <xf numFmtId="165" fontId="13" fillId="2" borderId="0" xfId="0" applyNumberFormat="1" applyFont="1" applyFill="1" applyAlignment="1">
      <alignment horizontal="center"/>
    </xf>
    <xf numFmtId="165" fontId="13" fillId="2" borderId="5" xfId="0" applyNumberFormat="1" applyFont="1" applyFill="1" applyBorder="1" applyAlignment="1">
      <alignment horizontal="center"/>
    </xf>
    <xf numFmtId="0" fontId="10" fillId="0" borderId="7" xfId="0" applyFont="1" applyBorder="1" applyAlignment="1">
      <alignment horizontal="center"/>
    </xf>
    <xf numFmtId="0" fontId="10" fillId="3" borderId="17" xfId="0" applyFont="1" applyFill="1" applyBorder="1" applyAlignment="1">
      <alignment horizontal="center"/>
    </xf>
    <xf numFmtId="0" fontId="9" fillId="3" borderId="16" xfId="0" applyFont="1" applyFill="1" applyBorder="1" applyAlignment="1">
      <alignment horizontal="center"/>
    </xf>
    <xf numFmtId="164" fontId="14" fillId="3" borderId="16" xfId="0" applyNumberFormat="1" applyFont="1" applyFill="1" applyBorder="1" applyAlignment="1">
      <alignment horizontal="center"/>
    </xf>
    <xf numFmtId="165" fontId="14" fillId="3" borderId="16" xfId="0" applyNumberFormat="1" applyFont="1" applyFill="1" applyBorder="1" applyAlignment="1">
      <alignment horizontal="center"/>
    </xf>
    <xf numFmtId="165" fontId="9" fillId="3" borderId="18" xfId="0" applyNumberFormat="1" applyFont="1" applyFill="1" applyBorder="1" applyAlignment="1">
      <alignment horizontal="center"/>
    </xf>
    <xf numFmtId="165" fontId="4" fillId="5" borderId="11" xfId="1" applyNumberFormat="1" applyFont="1" applyFill="1" applyBorder="1" applyAlignment="1">
      <alignment horizontal="center"/>
    </xf>
    <xf numFmtId="49" fontId="3" fillId="5" borderId="3" xfId="0" applyNumberFormat="1" applyFont="1" applyFill="1" applyBorder="1" applyAlignment="1">
      <alignment horizontal="center"/>
    </xf>
    <xf numFmtId="164" fontId="5" fillId="5" borderId="4" xfId="0" applyNumberFormat="1" applyFont="1" applyFill="1" applyBorder="1" applyAlignment="1">
      <alignment horizontal="center"/>
    </xf>
    <xf numFmtId="165" fontId="5" fillId="5" borderId="5" xfId="0" applyNumberFormat="1" applyFont="1" applyFill="1" applyBorder="1" applyAlignment="1">
      <alignment horizontal="center"/>
    </xf>
    <xf numFmtId="164" fontId="3" fillId="5" borderId="6" xfId="0" applyNumberFormat="1" applyFont="1" applyFill="1" applyBorder="1" applyAlignment="1">
      <alignment horizontal="center"/>
    </xf>
    <xf numFmtId="165" fontId="5" fillId="5" borderId="7" xfId="0" applyNumberFormat="1" applyFont="1" applyFill="1" applyBorder="1" applyAlignment="1">
      <alignment horizontal="center"/>
    </xf>
    <xf numFmtId="164" fontId="3" fillId="5" borderId="13" xfId="0" applyNumberFormat="1" applyFont="1" applyFill="1" applyBorder="1" applyAlignment="1">
      <alignment horizontal="center"/>
    </xf>
    <xf numFmtId="165" fontId="4" fillId="5" borderId="14" xfId="1" applyNumberFormat="1" applyFont="1" applyFill="1" applyBorder="1" applyAlignment="1">
      <alignment horizontal="center"/>
    </xf>
    <xf numFmtId="165" fontId="3" fillId="5" borderId="15" xfId="0" applyNumberFormat="1" applyFont="1" applyFill="1" applyBorder="1" applyAlignment="1">
      <alignment horizontal="center"/>
    </xf>
    <xf numFmtId="0" fontId="10" fillId="0" borderId="0" xfId="0" applyFont="1"/>
    <xf numFmtId="49" fontId="9" fillId="5" borderId="3" xfId="0" applyNumberFormat="1" applyFont="1" applyFill="1" applyBorder="1" applyAlignment="1">
      <alignment horizontal="center"/>
    </xf>
    <xf numFmtId="164" fontId="13" fillId="5" borderId="4" xfId="0" applyNumberFormat="1" applyFont="1" applyFill="1" applyBorder="1" applyAlignment="1">
      <alignment horizontal="center"/>
    </xf>
    <xf numFmtId="165" fontId="13" fillId="5" borderId="5" xfId="0" applyNumberFormat="1" applyFont="1" applyFill="1" applyBorder="1" applyAlignment="1">
      <alignment horizontal="center"/>
    </xf>
    <xf numFmtId="164" fontId="9" fillId="5" borderId="6" xfId="0" applyNumberFormat="1" applyFont="1" applyFill="1" applyBorder="1" applyAlignment="1">
      <alignment horizontal="center"/>
    </xf>
    <xf numFmtId="165" fontId="13" fillId="5" borderId="7" xfId="0" applyNumberFormat="1" applyFont="1" applyFill="1" applyBorder="1" applyAlignment="1">
      <alignment horizontal="center"/>
    </xf>
    <xf numFmtId="164" fontId="9" fillId="5" borderId="13" xfId="0" applyNumberFormat="1" applyFont="1" applyFill="1" applyBorder="1" applyAlignment="1">
      <alignment horizontal="center"/>
    </xf>
    <xf numFmtId="165" fontId="10" fillId="5" borderId="14" xfId="1" applyNumberFormat="1" applyFont="1" applyFill="1" applyBorder="1" applyAlignment="1">
      <alignment horizontal="center"/>
    </xf>
    <xf numFmtId="165" fontId="9" fillId="5" borderId="15" xfId="0" applyNumberFormat="1" applyFont="1" applyFill="1" applyBorder="1" applyAlignment="1">
      <alignment horizontal="center"/>
    </xf>
    <xf numFmtId="166" fontId="18" fillId="0" borderId="0" xfId="0" applyNumberFormat="1" applyFont="1" applyAlignment="1">
      <alignment horizontal="center"/>
    </xf>
    <xf numFmtId="0" fontId="18" fillId="0" borderId="3" xfId="0" applyFont="1" applyBorder="1" applyAlignment="1">
      <alignment horizontal="center"/>
    </xf>
    <xf numFmtId="0" fontId="18" fillId="0" borderId="4" xfId="0" applyFont="1" applyBorder="1" applyAlignment="1">
      <alignment horizontal="center"/>
    </xf>
    <xf numFmtId="0" fontId="18" fillId="0" borderId="6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44" fontId="0" fillId="0" borderId="0" xfId="1" applyFont="1"/>
    <xf numFmtId="165" fontId="5" fillId="0" borderId="7" xfId="1" applyNumberFormat="1" applyFont="1" applyBorder="1" applyAlignment="1">
      <alignment horizontal="center"/>
    </xf>
    <xf numFmtId="165" fontId="3" fillId="3" borderId="18" xfId="0" quotePrefix="1" applyNumberFormat="1" applyFont="1" applyFill="1" applyBorder="1" applyAlignment="1">
      <alignment horizontal="center"/>
    </xf>
    <xf numFmtId="0" fontId="16" fillId="0" borderId="3" xfId="0" applyFont="1" applyBorder="1" applyAlignment="1">
      <alignment horizontal="center"/>
    </xf>
    <xf numFmtId="49" fontId="19" fillId="0" borderId="0" xfId="0" applyNumberFormat="1" applyFont="1" applyAlignment="1">
      <alignment horizontal="center"/>
    </xf>
    <xf numFmtId="0" fontId="22" fillId="0" borderId="0" xfId="0" applyFont="1"/>
    <xf numFmtId="0" fontId="20" fillId="0" borderId="6" xfId="0" applyFont="1" applyBorder="1" applyAlignment="1">
      <alignment horizontal="center"/>
    </xf>
    <xf numFmtId="0" fontId="18" fillId="0" borderId="0" xfId="0" applyFont="1"/>
    <xf numFmtId="49" fontId="18" fillId="0" borderId="0" xfId="0" applyNumberFormat="1" applyFont="1" applyAlignment="1">
      <alignment horizontal="center"/>
    </xf>
    <xf numFmtId="0" fontId="3" fillId="7" borderId="25" xfId="0" applyFont="1" applyFill="1" applyBorder="1" applyAlignment="1">
      <alignment horizontal="center"/>
    </xf>
    <xf numFmtId="165" fontId="5" fillId="2" borderId="22" xfId="0" applyNumberFormat="1" applyFont="1" applyFill="1" applyBorder="1" applyAlignment="1">
      <alignment horizontal="center"/>
    </xf>
    <xf numFmtId="165" fontId="3" fillId="3" borderId="22" xfId="0" applyNumberFormat="1" applyFont="1" applyFill="1" applyBorder="1" applyAlignment="1">
      <alignment horizontal="center"/>
    </xf>
    <xf numFmtId="165" fontId="5" fillId="4" borderId="0" xfId="0" applyNumberFormat="1" applyFont="1" applyFill="1" applyAlignment="1">
      <alignment horizontal="center"/>
    </xf>
    <xf numFmtId="165" fontId="5" fillId="5" borderId="0" xfId="0" applyNumberFormat="1" applyFont="1" applyFill="1" applyAlignment="1">
      <alignment horizontal="center"/>
    </xf>
    <xf numFmtId="165" fontId="3" fillId="5" borderId="0" xfId="0" applyNumberFormat="1" applyFont="1" applyFill="1" applyAlignment="1">
      <alignment horizontal="center"/>
    </xf>
    <xf numFmtId="165" fontId="13" fillId="2" borderId="22" xfId="0" applyNumberFormat="1" applyFont="1" applyFill="1" applyBorder="1" applyAlignment="1">
      <alignment horizontal="center"/>
    </xf>
    <xf numFmtId="165" fontId="9" fillId="3" borderId="22" xfId="0" applyNumberFormat="1" applyFont="1" applyFill="1" applyBorder="1" applyAlignment="1">
      <alignment horizontal="center"/>
    </xf>
    <xf numFmtId="165" fontId="13" fillId="4" borderId="0" xfId="0" applyNumberFormat="1" applyFont="1" applyFill="1" applyAlignment="1">
      <alignment horizontal="center"/>
    </xf>
    <xf numFmtId="165" fontId="13" fillId="5" borderId="0" xfId="0" applyNumberFormat="1" applyFont="1" applyFill="1" applyAlignment="1">
      <alignment horizontal="center"/>
    </xf>
    <xf numFmtId="165" fontId="9" fillId="5" borderId="0" xfId="0" applyNumberFormat="1" applyFont="1" applyFill="1" applyAlignment="1">
      <alignment horizontal="center"/>
    </xf>
    <xf numFmtId="49" fontId="22" fillId="0" borderId="0" xfId="0" applyNumberFormat="1" applyFont="1" applyAlignment="1">
      <alignment horizontal="center"/>
    </xf>
    <xf numFmtId="14" fontId="4" fillId="0" borderId="0" xfId="0" applyNumberFormat="1" applyFont="1" applyAlignment="1">
      <alignment horizontal="center"/>
    </xf>
    <xf numFmtId="14" fontId="4" fillId="0" borderId="6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center"/>
    </xf>
    <xf numFmtId="166" fontId="3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164" fontId="3" fillId="0" borderId="1" xfId="0" applyNumberFormat="1" applyFont="1" applyBorder="1" applyAlignment="1">
      <alignment horizontal="center"/>
    </xf>
    <xf numFmtId="165" fontId="3" fillId="0" borderId="1" xfId="0" applyNumberFormat="1" applyFont="1" applyBorder="1" applyAlignment="1">
      <alignment horizontal="center"/>
    </xf>
    <xf numFmtId="0" fontId="4" fillId="0" borderId="1" xfId="0" applyFont="1" applyBorder="1"/>
    <xf numFmtId="49" fontId="4" fillId="0" borderId="1" xfId="0" applyNumberFormat="1" applyFont="1" applyBorder="1" applyAlignment="1">
      <alignment horizontal="center"/>
    </xf>
    <xf numFmtId="166" fontId="4" fillId="0" borderId="1" xfId="0" applyNumberFormat="1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44" fontId="3" fillId="0" borderId="1" xfId="1" applyFont="1" applyBorder="1" applyAlignment="1">
      <alignment horizontal="center"/>
    </xf>
    <xf numFmtId="44" fontId="4" fillId="0" borderId="1" xfId="1" applyFont="1" applyBorder="1" applyAlignment="1">
      <alignment horizontal="center"/>
    </xf>
    <xf numFmtId="49" fontId="25" fillId="7" borderId="1" xfId="0" applyNumberFormat="1" applyFont="1" applyFill="1" applyBorder="1" applyAlignment="1">
      <alignment horizontal="center"/>
    </xf>
    <xf numFmtId="166" fontId="25" fillId="7" borderId="1" xfId="0" applyNumberFormat="1" applyFont="1" applyFill="1" applyBorder="1" applyAlignment="1">
      <alignment horizontal="center"/>
    </xf>
    <xf numFmtId="0" fontId="25" fillId="7" borderId="1" xfId="0" applyFont="1" applyFill="1" applyBorder="1" applyAlignment="1">
      <alignment horizontal="center"/>
    </xf>
    <xf numFmtId="44" fontId="26" fillId="7" borderId="1" xfId="1" applyFont="1" applyFill="1" applyBorder="1" applyAlignment="1">
      <alignment horizontal="center"/>
    </xf>
    <xf numFmtId="44" fontId="25" fillId="7" borderId="1" xfId="1" applyFont="1" applyFill="1" applyBorder="1" applyAlignment="1">
      <alignment horizontal="center"/>
    </xf>
    <xf numFmtId="165" fontId="26" fillId="7" borderId="1" xfId="0" applyNumberFormat="1" applyFont="1" applyFill="1" applyBorder="1" applyAlignment="1">
      <alignment horizontal="center"/>
    </xf>
    <xf numFmtId="49" fontId="26" fillId="7" borderId="1" xfId="0" applyNumberFormat="1" applyFont="1" applyFill="1" applyBorder="1" applyAlignment="1">
      <alignment horizontal="center"/>
    </xf>
    <xf numFmtId="0" fontId="25" fillId="7" borderId="1" xfId="0" applyFont="1" applyFill="1" applyBorder="1"/>
    <xf numFmtId="0" fontId="4" fillId="7" borderId="1" xfId="0" applyFont="1" applyFill="1" applyBorder="1" applyAlignment="1">
      <alignment horizontal="center"/>
    </xf>
    <xf numFmtId="49" fontId="4" fillId="7" borderId="1" xfId="0" applyNumberFormat="1" applyFont="1" applyFill="1" applyBorder="1" applyAlignment="1">
      <alignment horizontal="center"/>
    </xf>
    <xf numFmtId="166" fontId="4" fillId="7" borderId="1" xfId="0" applyNumberFormat="1" applyFont="1" applyFill="1" applyBorder="1" applyAlignment="1">
      <alignment horizontal="center"/>
    </xf>
    <xf numFmtId="44" fontId="3" fillId="7" borderId="1" xfId="1" applyFont="1" applyFill="1" applyBorder="1" applyAlignment="1">
      <alignment horizontal="center"/>
    </xf>
    <xf numFmtId="44" fontId="4" fillId="7" borderId="1" xfId="1" applyFont="1" applyFill="1" applyBorder="1" applyAlignment="1">
      <alignment horizontal="center"/>
    </xf>
    <xf numFmtId="165" fontId="3" fillId="7" borderId="1" xfId="0" applyNumberFormat="1" applyFont="1" applyFill="1" applyBorder="1" applyAlignment="1">
      <alignment horizontal="center"/>
    </xf>
    <xf numFmtId="0" fontId="4" fillId="7" borderId="1" xfId="0" applyFont="1" applyFill="1" applyBorder="1"/>
    <xf numFmtId="0" fontId="3" fillId="7" borderId="1" xfId="0" applyFont="1" applyFill="1" applyBorder="1" applyAlignment="1">
      <alignment horizontal="center"/>
    </xf>
    <xf numFmtId="8" fontId="3" fillId="0" borderId="1" xfId="1" applyNumberFormat="1" applyFont="1" applyBorder="1" applyAlignment="1">
      <alignment horizontal="center"/>
    </xf>
    <xf numFmtId="49" fontId="5" fillId="2" borderId="26" xfId="0" applyNumberFormat="1" applyFont="1" applyFill="1" applyBorder="1" applyAlignment="1">
      <alignment horizontal="center"/>
    </xf>
    <xf numFmtId="166" fontId="5" fillId="2" borderId="26" xfId="0" applyNumberFormat="1" applyFont="1" applyFill="1" applyBorder="1" applyAlignment="1">
      <alignment horizontal="center"/>
    </xf>
    <xf numFmtId="0" fontId="5" fillId="2" borderId="26" xfId="0" applyFont="1" applyFill="1" applyBorder="1" applyAlignment="1">
      <alignment horizontal="center"/>
    </xf>
    <xf numFmtId="165" fontId="5" fillId="2" borderId="26" xfId="0" applyNumberFormat="1" applyFont="1" applyFill="1" applyBorder="1" applyAlignment="1">
      <alignment horizontal="center"/>
    </xf>
    <xf numFmtId="44" fontId="3" fillId="0" borderId="1" xfId="1" applyFont="1" applyBorder="1" applyAlignment="1"/>
    <xf numFmtId="49" fontId="9" fillId="0" borderId="1" xfId="0" applyNumberFormat="1" applyFont="1" applyBorder="1" applyAlignment="1">
      <alignment horizontal="center"/>
    </xf>
    <xf numFmtId="166" fontId="9" fillId="0" borderId="1" xfId="0" applyNumberFormat="1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164" fontId="9" fillId="0" borderId="1" xfId="0" applyNumberFormat="1" applyFont="1" applyBorder="1" applyAlignment="1">
      <alignment horizontal="center"/>
    </xf>
    <xf numFmtId="165" fontId="9" fillId="0" borderId="1" xfId="0" applyNumberFormat="1" applyFont="1" applyBorder="1" applyAlignment="1">
      <alignment horizontal="center"/>
    </xf>
    <xf numFmtId="0" fontId="0" fillId="0" borderId="1" xfId="0" applyBorder="1"/>
    <xf numFmtId="49" fontId="10" fillId="0" borderId="1" xfId="0" applyNumberFormat="1" applyFont="1" applyBorder="1" applyAlignment="1">
      <alignment horizontal="center"/>
    </xf>
    <xf numFmtId="166" fontId="10" fillId="0" borderId="1" xfId="0" applyNumberFormat="1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165" fontId="10" fillId="0" borderId="1" xfId="0" applyNumberFormat="1" applyFont="1" applyBorder="1" applyAlignment="1">
      <alignment horizontal="center"/>
    </xf>
    <xf numFmtId="0" fontId="10" fillId="7" borderId="1" xfId="0" applyFont="1" applyFill="1" applyBorder="1" applyAlignment="1">
      <alignment horizontal="center"/>
    </xf>
    <xf numFmtId="49" fontId="13" fillId="0" borderId="1" xfId="0" applyNumberFormat="1" applyFont="1" applyBorder="1" applyAlignment="1">
      <alignment horizontal="center"/>
    </xf>
    <xf numFmtId="49" fontId="11" fillId="0" borderId="1" xfId="0" applyNumberFormat="1" applyFont="1" applyBorder="1" applyAlignment="1">
      <alignment horizontal="center"/>
    </xf>
    <xf numFmtId="49" fontId="9" fillId="3" borderId="1" xfId="0" applyNumberFormat="1" applyFont="1" applyFill="1" applyBorder="1" applyAlignment="1">
      <alignment horizontal="center"/>
    </xf>
    <xf numFmtId="166" fontId="9" fillId="3" borderId="1" xfId="0" applyNumberFormat="1" applyFont="1" applyFill="1" applyBorder="1" applyAlignment="1">
      <alignment horizontal="center"/>
    </xf>
    <xf numFmtId="0" fontId="9" fillId="3" borderId="1" xfId="0" applyFont="1" applyFill="1" applyBorder="1" applyAlignment="1">
      <alignment horizontal="center"/>
    </xf>
    <xf numFmtId="165" fontId="9" fillId="3" borderId="1" xfId="0" applyNumberFormat="1" applyFont="1" applyFill="1" applyBorder="1" applyAlignment="1">
      <alignment horizontal="center"/>
    </xf>
    <xf numFmtId="49" fontId="14" fillId="0" borderId="1" xfId="0" applyNumberFormat="1" applyFont="1" applyBorder="1" applyAlignment="1">
      <alignment horizontal="center"/>
    </xf>
    <xf numFmtId="164" fontId="13" fillId="0" borderId="1" xfId="0" applyNumberFormat="1" applyFont="1" applyBorder="1" applyAlignment="1">
      <alignment horizontal="center"/>
    </xf>
    <xf numFmtId="165" fontId="13" fillId="0" borderId="1" xfId="0" applyNumberFormat="1" applyFont="1" applyBorder="1" applyAlignment="1">
      <alignment horizontal="center"/>
    </xf>
    <xf numFmtId="164" fontId="10" fillId="0" borderId="1" xfId="0" applyNumberFormat="1" applyFont="1" applyBorder="1" applyAlignment="1">
      <alignment horizontal="center"/>
    </xf>
    <xf numFmtId="49" fontId="9" fillId="6" borderId="1" xfId="0" applyNumberFormat="1" applyFont="1" applyFill="1" applyBorder="1" applyAlignment="1">
      <alignment horizontal="center"/>
    </xf>
    <xf numFmtId="0" fontId="17" fillId="0" borderId="1" xfId="0" applyFont="1" applyBorder="1" applyAlignment="1">
      <alignment horizontal="center"/>
    </xf>
    <xf numFmtId="0" fontId="13" fillId="0" borderId="1" xfId="0" applyFont="1" applyBorder="1" applyAlignment="1">
      <alignment horizontal="center"/>
    </xf>
    <xf numFmtId="165" fontId="11" fillId="0" borderId="1" xfId="0" applyNumberFormat="1" applyFont="1" applyBorder="1" applyAlignment="1">
      <alignment horizontal="center"/>
    </xf>
    <xf numFmtId="164" fontId="13" fillId="4" borderId="1" xfId="0" applyNumberFormat="1" applyFont="1" applyFill="1" applyBorder="1" applyAlignment="1">
      <alignment horizontal="center"/>
    </xf>
    <xf numFmtId="165" fontId="13" fillId="4" borderId="1" xfId="0" applyNumberFormat="1" applyFont="1" applyFill="1" applyBorder="1" applyAlignment="1">
      <alignment horizontal="center"/>
    </xf>
    <xf numFmtId="0" fontId="10" fillId="0" borderId="1" xfId="0" applyFont="1" applyBorder="1"/>
    <xf numFmtId="49" fontId="9" fillId="5" borderId="1" xfId="0" applyNumberFormat="1" applyFont="1" applyFill="1" applyBorder="1" applyAlignment="1">
      <alignment horizontal="center"/>
    </xf>
    <xf numFmtId="164" fontId="13" fillId="5" borderId="1" xfId="0" applyNumberFormat="1" applyFont="1" applyFill="1" applyBorder="1" applyAlignment="1">
      <alignment horizontal="center"/>
    </xf>
    <xf numFmtId="165" fontId="13" fillId="5" borderId="1" xfId="0" applyNumberFormat="1" applyFont="1" applyFill="1" applyBorder="1" applyAlignment="1">
      <alignment horizontal="center"/>
    </xf>
    <xf numFmtId="0" fontId="15" fillId="0" borderId="1" xfId="0" applyFont="1" applyBorder="1" applyAlignment="1">
      <alignment horizontal="center"/>
    </xf>
    <xf numFmtId="165" fontId="15" fillId="0" borderId="1" xfId="0" applyNumberFormat="1" applyFont="1" applyBorder="1" applyAlignment="1">
      <alignment horizontal="center"/>
    </xf>
    <xf numFmtId="164" fontId="9" fillId="5" borderId="1" xfId="0" applyNumberFormat="1" applyFont="1" applyFill="1" applyBorder="1" applyAlignment="1">
      <alignment horizontal="center"/>
    </xf>
    <xf numFmtId="0" fontId="10" fillId="2" borderId="1" xfId="0" applyFont="1" applyFill="1" applyBorder="1" applyAlignment="1">
      <alignment horizontal="center"/>
    </xf>
    <xf numFmtId="164" fontId="10" fillId="2" borderId="1" xfId="0" applyNumberFormat="1" applyFont="1" applyFill="1" applyBorder="1" applyAlignment="1">
      <alignment horizontal="center"/>
    </xf>
    <xf numFmtId="165" fontId="10" fillId="5" borderId="1" xfId="1" applyNumberFormat="1" applyFont="1" applyFill="1" applyBorder="1" applyAlignment="1">
      <alignment horizontal="center"/>
    </xf>
    <xf numFmtId="165" fontId="9" fillId="5" borderId="1" xfId="0" applyNumberFormat="1" applyFont="1" applyFill="1" applyBorder="1" applyAlignment="1">
      <alignment horizontal="center"/>
    </xf>
    <xf numFmtId="0" fontId="10" fillId="3" borderId="1" xfId="0" applyFont="1" applyFill="1" applyBorder="1" applyAlignment="1">
      <alignment horizontal="center"/>
    </xf>
    <xf numFmtId="164" fontId="14" fillId="3" borderId="1" xfId="0" applyNumberFormat="1" applyFont="1" applyFill="1" applyBorder="1" applyAlignment="1">
      <alignment horizontal="center"/>
    </xf>
    <xf numFmtId="165" fontId="14" fillId="3" borderId="1" xfId="0" applyNumberFormat="1" applyFont="1" applyFill="1" applyBorder="1" applyAlignment="1">
      <alignment horizontal="center"/>
    </xf>
    <xf numFmtId="166" fontId="20" fillId="0" borderId="1" xfId="0" applyNumberFormat="1" applyFont="1" applyBorder="1" applyAlignment="1">
      <alignment horizontal="center"/>
    </xf>
    <xf numFmtId="0" fontId="20" fillId="0" borderId="1" xfId="0" applyFont="1" applyBorder="1" applyAlignment="1">
      <alignment horizontal="center"/>
    </xf>
    <xf numFmtId="49" fontId="9" fillId="0" borderId="26" xfId="0" applyNumberFormat="1" applyFont="1" applyBorder="1" applyAlignment="1">
      <alignment horizontal="center"/>
    </xf>
    <xf numFmtId="166" fontId="9" fillId="0" borderId="26" xfId="0" applyNumberFormat="1" applyFont="1" applyBorder="1" applyAlignment="1">
      <alignment horizontal="center"/>
    </xf>
    <xf numFmtId="0" fontId="9" fillId="0" borderId="26" xfId="0" applyFont="1" applyBorder="1" applyAlignment="1">
      <alignment horizontal="center"/>
    </xf>
    <xf numFmtId="164" fontId="9" fillId="0" borderId="26" xfId="0" applyNumberFormat="1" applyFont="1" applyBorder="1" applyAlignment="1">
      <alignment horizontal="center"/>
    </xf>
    <xf numFmtId="165" fontId="9" fillId="0" borderId="26" xfId="0" applyNumberFormat="1" applyFont="1" applyBorder="1" applyAlignment="1">
      <alignment horizontal="center"/>
    </xf>
    <xf numFmtId="49" fontId="9" fillId="0" borderId="29" xfId="0" applyNumberFormat="1" applyFont="1" applyBorder="1" applyAlignment="1">
      <alignment horizontal="center"/>
    </xf>
    <xf numFmtId="49" fontId="10" fillId="0" borderId="30" xfId="0" applyNumberFormat="1" applyFont="1" applyBorder="1" applyAlignment="1">
      <alignment horizontal="center"/>
    </xf>
    <xf numFmtId="49" fontId="13" fillId="2" borderId="30" xfId="0" applyNumberFormat="1" applyFont="1" applyFill="1" applyBorder="1" applyAlignment="1">
      <alignment horizontal="center"/>
    </xf>
    <xf numFmtId="49" fontId="9" fillId="3" borderId="30" xfId="0" applyNumberFormat="1" applyFont="1" applyFill="1" applyBorder="1" applyAlignment="1">
      <alignment horizontal="center"/>
    </xf>
    <xf numFmtId="49" fontId="10" fillId="0" borderId="31" xfId="0" applyNumberFormat="1" applyFont="1" applyBorder="1" applyAlignment="1">
      <alignment horizontal="center"/>
    </xf>
    <xf numFmtId="166" fontId="10" fillId="0" borderId="2" xfId="0" applyNumberFormat="1" applyFont="1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10" fillId="3" borderId="2" xfId="0" applyFont="1" applyFill="1" applyBorder="1" applyAlignment="1">
      <alignment horizontal="center"/>
    </xf>
    <xf numFmtId="164" fontId="14" fillId="3" borderId="2" xfId="0" applyNumberFormat="1" applyFont="1" applyFill="1" applyBorder="1" applyAlignment="1">
      <alignment horizontal="center"/>
    </xf>
    <xf numFmtId="165" fontId="14" fillId="3" borderId="2" xfId="0" applyNumberFormat="1" applyFont="1" applyFill="1" applyBorder="1" applyAlignment="1">
      <alignment horizontal="center"/>
    </xf>
    <xf numFmtId="164" fontId="10" fillId="0" borderId="2" xfId="0" applyNumberFormat="1" applyFont="1" applyBorder="1" applyAlignment="1">
      <alignment horizontal="center"/>
    </xf>
    <xf numFmtId="165" fontId="10" fillId="0" borderId="2" xfId="0" applyNumberFormat="1" applyFont="1" applyBorder="1" applyAlignment="1">
      <alignment horizontal="center"/>
    </xf>
    <xf numFmtId="49" fontId="10" fillId="0" borderId="2" xfId="0" applyNumberFormat="1" applyFont="1" applyBorder="1" applyAlignment="1">
      <alignment horizontal="center"/>
    </xf>
    <xf numFmtId="0" fontId="0" fillId="0" borderId="14" xfId="0" applyBorder="1"/>
    <xf numFmtId="49" fontId="9" fillId="0" borderId="20" xfId="0" applyNumberFormat="1" applyFont="1" applyBorder="1" applyAlignment="1">
      <alignment horizontal="center"/>
    </xf>
    <xf numFmtId="49" fontId="9" fillId="0" borderId="32" xfId="0" applyNumberFormat="1" applyFont="1" applyBorder="1" applyAlignment="1">
      <alignment horizontal="center"/>
    </xf>
    <xf numFmtId="49" fontId="10" fillId="0" borderId="32" xfId="0" applyNumberFormat="1" applyFont="1" applyBorder="1" applyAlignment="1">
      <alignment horizontal="center"/>
    </xf>
    <xf numFmtId="49" fontId="11" fillId="0" borderId="32" xfId="0" applyNumberFormat="1" applyFont="1" applyBorder="1" applyAlignment="1">
      <alignment horizontal="center"/>
    </xf>
    <xf numFmtId="49" fontId="14" fillId="0" borderId="32" xfId="0" applyNumberFormat="1" applyFont="1" applyBorder="1" applyAlignment="1">
      <alignment horizontal="center"/>
    </xf>
    <xf numFmtId="49" fontId="9" fillId="6" borderId="32" xfId="0" applyNumberFormat="1" applyFont="1" applyFill="1" applyBorder="1" applyAlignment="1">
      <alignment horizontal="center"/>
    </xf>
    <xf numFmtId="1" fontId="10" fillId="6" borderId="32" xfId="0" applyNumberFormat="1" applyFont="1" applyFill="1" applyBorder="1" applyAlignment="1">
      <alignment horizontal="center"/>
    </xf>
    <xf numFmtId="49" fontId="10" fillId="0" borderId="33" xfId="0" applyNumberFormat="1" applyFont="1" applyBorder="1" applyAlignment="1">
      <alignment horizontal="center"/>
    </xf>
    <xf numFmtId="49" fontId="24" fillId="8" borderId="0" xfId="0" applyNumberFormat="1" applyFont="1" applyFill="1" applyAlignment="1">
      <alignment horizontal="center"/>
    </xf>
    <xf numFmtId="49" fontId="16" fillId="0" borderId="0" xfId="0" applyNumberFormat="1" applyFont="1" applyAlignment="1">
      <alignment horizontal="center"/>
    </xf>
    <xf numFmtId="49" fontId="3" fillId="0" borderId="0" xfId="0" applyNumberFormat="1" applyFont="1" applyAlignment="1">
      <alignment horizontal="center"/>
    </xf>
    <xf numFmtId="49" fontId="16" fillId="0" borderId="27" xfId="0" applyNumberFormat="1" applyFont="1" applyBorder="1" applyAlignment="1">
      <alignment horizontal="center"/>
    </xf>
    <xf numFmtId="49" fontId="16" fillId="0" borderId="28" xfId="0" applyNumberFormat="1" applyFont="1" applyBorder="1" applyAlignment="1">
      <alignment horizontal="center"/>
    </xf>
    <xf numFmtId="49" fontId="16" fillId="0" borderId="26" xfId="0" applyNumberFormat="1" applyFont="1" applyBorder="1" applyAlignment="1">
      <alignment horizontal="center"/>
    </xf>
    <xf numFmtId="49" fontId="16" fillId="0" borderId="14" xfId="0" applyNumberFormat="1" applyFont="1" applyBorder="1" applyAlignment="1">
      <alignment horizontal="center"/>
    </xf>
    <xf numFmtId="49" fontId="27" fillId="0" borderId="14" xfId="0" applyNumberFormat="1" applyFont="1" applyBorder="1" applyAlignment="1">
      <alignment horizontal="center"/>
    </xf>
    <xf numFmtId="166" fontId="22" fillId="0" borderId="0" xfId="0" applyNumberFormat="1" applyFont="1" applyAlignment="1">
      <alignment horizontal="center"/>
    </xf>
    <xf numFmtId="0" fontId="22" fillId="0" borderId="0" xfId="0" applyFont="1" applyAlignment="1">
      <alignment horizontal="center"/>
    </xf>
    <xf numFmtId="164" fontId="22" fillId="0" borderId="0" xfId="0" applyNumberFormat="1" applyFont="1" applyAlignment="1">
      <alignment horizontal="center"/>
    </xf>
    <xf numFmtId="165" fontId="22" fillId="0" borderId="0" xfId="0" applyNumberFormat="1" applyFont="1" applyAlignment="1">
      <alignment horizontal="center"/>
    </xf>
    <xf numFmtId="44" fontId="22" fillId="0" borderId="0" xfId="1" applyFont="1" applyAlignment="1">
      <alignment horizontal="center"/>
    </xf>
    <xf numFmtId="49" fontId="1" fillId="0" borderId="0" xfId="0" applyNumberFormat="1" applyFont="1" applyAlignment="1">
      <alignment horizontal="center"/>
    </xf>
    <xf numFmtId="166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165" fontId="1" fillId="0" borderId="0" xfId="0" applyNumberFormat="1" applyFont="1" applyAlignment="1">
      <alignment horizontal="center"/>
    </xf>
    <xf numFmtId="166" fontId="1" fillId="0" borderId="24" xfId="0" applyNumberFormat="1" applyFont="1" applyBorder="1" applyAlignment="1">
      <alignment horizontal="center"/>
    </xf>
    <xf numFmtId="0" fontId="1" fillId="7" borderId="25" xfId="0" applyFont="1" applyFill="1" applyBorder="1" applyAlignment="1">
      <alignment horizontal="center"/>
    </xf>
    <xf numFmtId="49" fontId="28" fillId="2" borderId="1" xfId="0" applyNumberFormat="1" applyFont="1" applyFill="1" applyBorder="1" applyAlignment="1">
      <alignment horizontal="center"/>
    </xf>
    <xf numFmtId="166" fontId="28" fillId="2" borderId="1" xfId="0" applyNumberFormat="1" applyFont="1" applyFill="1" applyBorder="1" applyAlignment="1">
      <alignment horizontal="center"/>
    </xf>
    <xf numFmtId="0" fontId="28" fillId="2" borderId="1" xfId="0" applyFont="1" applyFill="1" applyBorder="1" applyAlignment="1">
      <alignment horizontal="center"/>
    </xf>
    <xf numFmtId="165" fontId="28" fillId="2" borderId="1" xfId="0" applyNumberFormat="1" applyFont="1" applyFill="1" applyBorder="1" applyAlignment="1">
      <alignment horizontal="center"/>
    </xf>
    <xf numFmtId="44" fontId="28" fillId="2" borderId="1" xfId="1" applyFont="1" applyFill="1" applyBorder="1" applyAlignment="1">
      <alignment horizontal="center"/>
    </xf>
    <xf numFmtId="44" fontId="28" fillId="2" borderId="22" xfId="1" applyFont="1" applyFill="1" applyBorder="1" applyAlignment="1">
      <alignment horizontal="center"/>
    </xf>
    <xf numFmtId="49" fontId="28" fillId="0" borderId="22" xfId="0" applyNumberFormat="1" applyFont="1" applyBorder="1" applyAlignment="1">
      <alignment horizontal="center"/>
    </xf>
    <xf numFmtId="49" fontId="29" fillId="0" borderId="0" xfId="0" applyNumberFormat="1" applyFont="1" applyAlignment="1">
      <alignment horizontal="center"/>
    </xf>
    <xf numFmtId="49" fontId="28" fillId="0" borderId="0" xfId="0" applyNumberFormat="1" applyFont="1" applyAlignment="1">
      <alignment horizontal="center"/>
    </xf>
    <xf numFmtId="49" fontId="22" fillId="3" borderId="2" xfId="0" applyNumberFormat="1" applyFont="1" applyFill="1" applyBorder="1" applyAlignment="1">
      <alignment horizontal="center"/>
    </xf>
    <xf numFmtId="166" fontId="22" fillId="3" borderId="2" xfId="0" applyNumberFormat="1" applyFont="1" applyFill="1" applyBorder="1" applyAlignment="1">
      <alignment horizontal="center"/>
    </xf>
    <xf numFmtId="0" fontId="22" fillId="3" borderId="2" xfId="0" applyFont="1" applyFill="1" applyBorder="1" applyAlignment="1">
      <alignment horizontal="center"/>
    </xf>
    <xf numFmtId="165" fontId="22" fillId="3" borderId="2" xfId="0" applyNumberFormat="1" applyFont="1" applyFill="1" applyBorder="1" applyAlignment="1">
      <alignment horizontal="center"/>
    </xf>
    <xf numFmtId="44" fontId="22" fillId="3" borderId="2" xfId="1" applyFont="1" applyFill="1" applyBorder="1" applyAlignment="1">
      <alignment horizontal="center"/>
    </xf>
    <xf numFmtId="44" fontId="22" fillId="3" borderId="22" xfId="1" applyFont="1" applyFill="1" applyBorder="1" applyAlignment="1">
      <alignment horizontal="center"/>
    </xf>
    <xf numFmtId="49" fontId="30" fillId="0" borderId="20" xfId="0" applyNumberFormat="1" applyFont="1" applyBorder="1" applyAlignment="1">
      <alignment horizontal="center"/>
    </xf>
    <xf numFmtId="49" fontId="30" fillId="0" borderId="0" xfId="0" applyNumberFormat="1" applyFont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164" fontId="28" fillId="0" borderId="4" xfId="0" applyNumberFormat="1" applyFont="1" applyBorder="1" applyAlignment="1">
      <alignment horizontal="center"/>
    </xf>
    <xf numFmtId="165" fontId="28" fillId="0" borderId="4" xfId="0" applyNumberFormat="1" applyFont="1" applyBorder="1" applyAlignment="1">
      <alignment horizontal="center"/>
    </xf>
    <xf numFmtId="164" fontId="1" fillId="0" borderId="4" xfId="0" applyNumberFormat="1" applyFont="1" applyBorder="1" applyAlignment="1">
      <alignment horizontal="center"/>
    </xf>
    <xf numFmtId="164" fontId="28" fillId="0" borderId="5" xfId="0" applyNumberFormat="1" applyFont="1" applyBorder="1" applyAlignment="1">
      <alignment horizontal="center"/>
    </xf>
    <xf numFmtId="164" fontId="1" fillId="0" borderId="0" xfId="0" applyNumberFormat="1" applyFont="1" applyAlignment="1">
      <alignment horizontal="center"/>
    </xf>
    <xf numFmtId="44" fontId="1" fillId="0" borderId="21" xfId="1" applyFont="1" applyBorder="1" applyAlignment="1">
      <alignment horizontal="center"/>
    </xf>
    <xf numFmtId="44" fontId="1" fillId="0" borderId="0" xfId="1" applyFont="1" applyBorder="1" applyAlignment="1">
      <alignment horizontal="center"/>
    </xf>
    <xf numFmtId="165" fontId="22" fillId="6" borderId="0" xfId="0" applyNumberFormat="1" applyFont="1" applyFill="1" applyAlignment="1">
      <alignment horizontal="center"/>
    </xf>
    <xf numFmtId="49" fontId="22" fillId="6" borderId="19" xfId="0" applyNumberFormat="1" applyFont="1" applyFill="1" applyBorder="1" applyAlignment="1">
      <alignment horizontal="center"/>
    </xf>
    <xf numFmtId="49" fontId="22" fillId="6" borderId="9" xfId="0" applyNumberFormat="1" applyFont="1" applyFill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27" fillId="0" borderId="0" xfId="0" applyFont="1" applyAlignment="1">
      <alignment horizontal="center"/>
    </xf>
    <xf numFmtId="0" fontId="28" fillId="0" borderId="0" xfId="0" applyFont="1" applyAlignment="1">
      <alignment horizontal="center"/>
    </xf>
    <xf numFmtId="165" fontId="29" fillId="0" borderId="0" xfId="0" applyNumberFormat="1" applyFont="1" applyAlignment="1">
      <alignment horizontal="center"/>
    </xf>
    <xf numFmtId="164" fontId="28" fillId="0" borderId="0" xfId="0" applyNumberFormat="1" applyFont="1" applyAlignment="1">
      <alignment horizontal="center"/>
    </xf>
    <xf numFmtId="165" fontId="28" fillId="0" borderId="7" xfId="0" applyNumberFormat="1" applyFont="1" applyBorder="1" applyAlignment="1">
      <alignment horizontal="center"/>
    </xf>
    <xf numFmtId="164" fontId="28" fillId="4" borderId="8" xfId="0" applyNumberFormat="1" applyFont="1" applyFill="1" applyBorder="1" applyAlignment="1">
      <alignment horizontal="center"/>
    </xf>
    <xf numFmtId="44" fontId="28" fillId="4" borderId="9" xfId="1" applyFont="1" applyFill="1" applyBorder="1" applyAlignment="1">
      <alignment horizontal="center"/>
    </xf>
    <xf numFmtId="165" fontId="22" fillId="6" borderId="1" xfId="0" applyNumberFormat="1" applyFont="1" applyFill="1" applyBorder="1" applyAlignment="1">
      <alignment horizontal="center"/>
    </xf>
    <xf numFmtId="1" fontId="1" fillId="6" borderId="1" xfId="0" applyNumberFormat="1" applyFont="1" applyFill="1" applyBorder="1" applyAlignment="1">
      <alignment horizontal="center"/>
    </xf>
    <xf numFmtId="1" fontId="1" fillId="6" borderId="23" xfId="0" applyNumberFormat="1" applyFont="1" applyFill="1" applyBorder="1" applyAlignment="1">
      <alignment horizontal="center"/>
    </xf>
    <xf numFmtId="164" fontId="28" fillId="4" borderId="0" xfId="0" applyNumberFormat="1" applyFont="1" applyFill="1" applyAlignment="1">
      <alignment horizontal="center"/>
    </xf>
    <xf numFmtId="44" fontId="28" fillId="4" borderId="10" xfId="1" applyFont="1" applyFill="1" applyBorder="1" applyAlignment="1">
      <alignment horizontal="center"/>
    </xf>
    <xf numFmtId="44" fontId="28" fillId="4" borderId="0" xfId="1" applyFont="1" applyFill="1" applyBorder="1" applyAlignment="1">
      <alignment horizontal="center"/>
    </xf>
    <xf numFmtId="164" fontId="28" fillId="4" borderId="11" xfId="0" applyNumberFormat="1" applyFont="1" applyFill="1" applyBorder="1" applyAlignment="1">
      <alignment horizontal="center"/>
    </xf>
    <xf numFmtId="44" fontId="28" fillId="4" borderId="12" xfId="1" applyFont="1" applyFill="1" applyBorder="1" applyAlignment="1">
      <alignment horizontal="center"/>
    </xf>
    <xf numFmtId="44" fontId="28" fillId="0" borderId="0" xfId="1" applyFont="1" applyAlignment="1">
      <alignment horizontal="center"/>
    </xf>
    <xf numFmtId="0" fontId="28" fillId="0" borderId="6" xfId="0" applyFont="1" applyBorder="1" applyAlignment="1">
      <alignment horizontal="center"/>
    </xf>
    <xf numFmtId="0" fontId="1" fillId="0" borderId="0" xfId="0" applyFont="1"/>
    <xf numFmtId="44" fontId="28" fillId="0" borderId="0" xfId="1" applyFont="1" applyFill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28" fillId="0" borderId="14" xfId="0" applyFont="1" applyBorder="1" applyAlignment="1">
      <alignment horizontal="center"/>
    </xf>
    <xf numFmtId="49" fontId="28" fillId="0" borderId="14" xfId="0" applyNumberFormat="1" applyFont="1" applyBorder="1" applyAlignment="1">
      <alignment horizontal="center"/>
    </xf>
    <xf numFmtId="164" fontId="1" fillId="0" borderId="14" xfId="0" applyNumberFormat="1" applyFont="1" applyBorder="1" applyAlignment="1">
      <alignment horizontal="center"/>
    </xf>
    <xf numFmtId="49" fontId="22" fillId="5" borderId="3" xfId="0" applyNumberFormat="1" applyFont="1" applyFill="1" applyBorder="1" applyAlignment="1">
      <alignment horizontal="center"/>
    </xf>
    <xf numFmtId="164" fontId="28" fillId="5" borderId="4" xfId="0" applyNumberFormat="1" applyFont="1" applyFill="1" applyBorder="1" applyAlignment="1">
      <alignment horizontal="center"/>
    </xf>
    <xf numFmtId="44" fontId="28" fillId="5" borderId="5" xfId="1" applyFont="1" applyFill="1" applyBorder="1" applyAlignment="1">
      <alignment horizontal="center"/>
    </xf>
    <xf numFmtId="44" fontId="28" fillId="5" borderId="0" xfId="1" applyFont="1" applyFill="1" applyBorder="1" applyAlignment="1">
      <alignment horizontal="center"/>
    </xf>
    <xf numFmtId="166" fontId="1" fillId="0" borderId="7" xfId="0" applyNumberFormat="1" applyFont="1" applyBorder="1" applyAlignment="1">
      <alignment horizontal="center"/>
    </xf>
    <xf numFmtId="0" fontId="32" fillId="0" borderId="0" xfId="0" applyFont="1" applyAlignment="1">
      <alignment horizontal="center"/>
    </xf>
    <xf numFmtId="164" fontId="28" fillId="0" borderId="16" xfId="0" applyNumberFormat="1" applyFont="1" applyBorder="1" applyAlignment="1">
      <alignment horizontal="center"/>
    </xf>
    <xf numFmtId="165" fontId="32" fillId="0" borderId="7" xfId="0" applyNumberFormat="1" applyFont="1" applyBorder="1" applyAlignment="1">
      <alignment horizontal="center"/>
    </xf>
    <xf numFmtId="164" fontId="22" fillId="5" borderId="6" xfId="0" applyNumberFormat="1" applyFont="1" applyFill="1" applyBorder="1" applyAlignment="1">
      <alignment horizontal="center"/>
    </xf>
    <xf numFmtId="164" fontId="28" fillId="5" borderId="0" xfId="0" applyNumberFormat="1" applyFont="1" applyFill="1" applyAlignment="1">
      <alignment horizontal="center"/>
    </xf>
    <xf numFmtId="44" fontId="28" fillId="5" borderId="7" xfId="1" applyFont="1" applyFill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2" borderId="17" xfId="0" applyFont="1" applyFill="1" applyBorder="1" applyAlignment="1">
      <alignment horizontal="center"/>
    </xf>
    <xf numFmtId="0" fontId="28" fillId="2" borderId="4" xfId="0" applyFont="1" applyFill="1" applyBorder="1" applyAlignment="1">
      <alignment horizontal="center"/>
    </xf>
    <xf numFmtId="164" fontId="1" fillId="2" borderId="0" xfId="0" applyNumberFormat="1" applyFont="1" applyFill="1" applyAlignment="1">
      <alignment horizontal="center"/>
    </xf>
    <xf numFmtId="165" fontId="28" fillId="2" borderId="0" xfId="0" applyNumberFormat="1" applyFont="1" applyFill="1" applyAlignment="1">
      <alignment horizontal="center"/>
    </xf>
    <xf numFmtId="165" fontId="28" fillId="2" borderId="5" xfId="0" applyNumberFormat="1" applyFont="1" applyFill="1" applyBorder="1" applyAlignment="1">
      <alignment horizontal="center"/>
    </xf>
    <xf numFmtId="164" fontId="22" fillId="5" borderId="13" xfId="0" applyNumberFormat="1" applyFont="1" applyFill="1" applyBorder="1" applyAlignment="1">
      <alignment horizontal="center"/>
    </xf>
    <xf numFmtId="165" fontId="1" fillId="5" borderId="14" xfId="1" applyNumberFormat="1" applyFont="1" applyFill="1" applyBorder="1" applyAlignment="1">
      <alignment horizontal="center"/>
    </xf>
    <xf numFmtId="44" fontId="22" fillId="5" borderId="15" xfId="1" applyFont="1" applyFill="1" applyBorder="1" applyAlignment="1">
      <alignment horizontal="center"/>
    </xf>
    <xf numFmtId="44" fontId="22" fillId="5" borderId="0" xfId="1" applyFont="1" applyFill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3" borderId="17" xfId="0" applyFont="1" applyFill="1" applyBorder="1" applyAlignment="1">
      <alignment horizontal="center"/>
    </xf>
    <xf numFmtId="0" fontId="22" fillId="3" borderId="16" xfId="0" applyFont="1" applyFill="1" applyBorder="1" applyAlignment="1">
      <alignment horizontal="center"/>
    </xf>
    <xf numFmtId="164" fontId="30" fillId="3" borderId="16" xfId="0" applyNumberFormat="1" applyFont="1" applyFill="1" applyBorder="1" applyAlignment="1">
      <alignment horizontal="center"/>
    </xf>
    <xf numFmtId="165" fontId="30" fillId="3" borderId="16" xfId="0" applyNumberFormat="1" applyFont="1" applyFill="1" applyBorder="1" applyAlignment="1">
      <alignment horizontal="center"/>
    </xf>
    <xf numFmtId="165" fontId="22" fillId="3" borderId="18" xfId="0" applyNumberFormat="1" applyFont="1" applyFill="1" applyBorder="1" applyAlignment="1">
      <alignment horizontal="center"/>
    </xf>
    <xf numFmtId="44" fontId="1" fillId="0" borderId="0" xfId="1" applyFont="1" applyAlignment="1">
      <alignment horizont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O91"/>
  <sheetViews>
    <sheetView view="pageBreakPreview" zoomScale="60" zoomScaleNormal="100" workbookViewId="0">
      <selection activeCell="D72" sqref="D72"/>
    </sheetView>
  </sheetViews>
  <sheetFormatPr defaultColWidth="9.140625" defaultRowHeight="30" customHeight="1" x14ac:dyDescent="0.3"/>
  <cols>
    <col min="1" max="1" width="17.140625" style="68" customWidth="1"/>
    <col min="2" max="2" width="14" style="5" customWidth="1"/>
    <col min="3" max="3" width="26.5703125" style="5" customWidth="1"/>
    <col min="4" max="4" width="38" style="5" customWidth="1"/>
    <col min="5" max="5" width="47.42578125" style="5" customWidth="1"/>
    <col min="6" max="6" width="23" style="5" customWidth="1"/>
    <col min="7" max="7" width="18" style="5" customWidth="1"/>
    <col min="8" max="8" width="15" style="5" customWidth="1"/>
    <col min="9" max="9" width="16.28515625" style="5" customWidth="1"/>
    <col min="10" max="10" width="15.140625" style="5" customWidth="1"/>
    <col min="11" max="11" width="17.140625" style="5" customWidth="1"/>
    <col min="12" max="12" width="21.140625" style="5" customWidth="1"/>
    <col min="13" max="13" width="16" style="5" customWidth="1"/>
    <col min="14" max="14" width="13.42578125" style="5" bestFit="1" customWidth="1"/>
    <col min="15" max="15" width="17.42578125" style="5" customWidth="1"/>
    <col min="16" max="16" width="3.140625" style="5" customWidth="1"/>
    <col min="17" max="16384" width="9.140625" style="5"/>
  </cols>
  <sheetData>
    <row r="1" spans="1:15" ht="30" customHeight="1" x14ac:dyDescent="0.35">
      <c r="A1" s="102" t="s">
        <v>31</v>
      </c>
      <c r="C1" s="2" t="s">
        <v>32</v>
      </c>
      <c r="D1" s="2"/>
      <c r="E1" s="2"/>
      <c r="F1" s="3"/>
      <c r="G1" s="4"/>
      <c r="H1" s="3"/>
      <c r="I1" s="3"/>
      <c r="J1" s="3"/>
      <c r="K1" s="3"/>
      <c r="L1" s="4"/>
      <c r="M1" s="1"/>
      <c r="N1" s="1"/>
      <c r="O1" s="1"/>
    </row>
    <row r="2" spans="1:15" ht="30" customHeight="1" x14ac:dyDescent="0.3">
      <c r="A2" s="1" t="s">
        <v>0</v>
      </c>
      <c r="B2" s="6" t="s">
        <v>1</v>
      </c>
      <c r="C2" s="2" t="s">
        <v>2</v>
      </c>
      <c r="D2" s="2" t="s">
        <v>39</v>
      </c>
      <c r="E2" s="2" t="s">
        <v>3</v>
      </c>
      <c r="F2" s="3" t="s">
        <v>4</v>
      </c>
      <c r="G2" s="4" t="s">
        <v>0</v>
      </c>
      <c r="H2" s="3" t="s">
        <v>5</v>
      </c>
      <c r="I2" s="3" t="s">
        <v>6</v>
      </c>
      <c r="J2" s="3" t="s">
        <v>7</v>
      </c>
      <c r="K2" s="3" t="s">
        <v>8</v>
      </c>
      <c r="L2" s="4" t="s">
        <v>9</v>
      </c>
      <c r="M2" s="1" t="s">
        <v>10</v>
      </c>
      <c r="N2" s="1" t="s">
        <v>11</v>
      </c>
      <c r="O2" s="1" t="s">
        <v>12</v>
      </c>
    </row>
    <row r="3" spans="1:15" ht="30" customHeight="1" x14ac:dyDescent="0.3">
      <c r="A3" s="7" t="s">
        <v>64</v>
      </c>
      <c r="B3" s="8">
        <v>45474</v>
      </c>
      <c r="C3" s="2" t="s">
        <v>65</v>
      </c>
      <c r="D3" s="2" t="s">
        <v>66</v>
      </c>
      <c r="E3" s="9" t="s">
        <v>67</v>
      </c>
      <c r="F3" s="4">
        <v>350000</v>
      </c>
      <c r="G3" s="11">
        <v>966.4</v>
      </c>
      <c r="H3" s="4">
        <v>100</v>
      </c>
      <c r="I3" s="11"/>
      <c r="J3" s="4"/>
      <c r="K3" s="4"/>
      <c r="L3" s="4">
        <f>SUM(J3:K3:H3:I3:G3)</f>
        <v>1066.4000000000001</v>
      </c>
      <c r="M3" s="1" t="s">
        <v>68</v>
      </c>
      <c r="N3" s="1" t="s">
        <v>69</v>
      </c>
      <c r="O3" s="1" t="s">
        <v>70</v>
      </c>
    </row>
    <row r="4" spans="1:15" ht="35.1" customHeight="1" x14ac:dyDescent="0.3">
      <c r="A4" s="7" t="s">
        <v>85</v>
      </c>
      <c r="B4" s="8">
        <v>45474</v>
      </c>
      <c r="C4" s="9" t="s">
        <v>65</v>
      </c>
      <c r="D4" s="9" t="s">
        <v>46</v>
      </c>
      <c r="E4" s="9" t="s">
        <v>67</v>
      </c>
      <c r="F4" s="4"/>
      <c r="G4" s="11"/>
      <c r="H4" s="11"/>
      <c r="I4" s="4"/>
      <c r="J4" s="11">
        <v>20</v>
      </c>
      <c r="K4" s="4"/>
      <c r="L4" s="4">
        <f>SUM(J4:K4:H4:I4:G4)</f>
        <v>20</v>
      </c>
      <c r="M4" s="1" t="s">
        <v>68</v>
      </c>
      <c r="N4" s="7" t="s">
        <v>69</v>
      </c>
      <c r="O4" s="1" t="s">
        <v>70</v>
      </c>
    </row>
    <row r="5" spans="1:15" ht="30" customHeight="1" x14ac:dyDescent="0.3">
      <c r="A5" s="7" t="s">
        <v>71</v>
      </c>
      <c r="B5" s="8">
        <v>45474</v>
      </c>
      <c r="C5" s="2" t="s">
        <v>65</v>
      </c>
      <c r="D5" s="2" t="s">
        <v>66</v>
      </c>
      <c r="E5" s="9" t="s">
        <v>72</v>
      </c>
      <c r="F5" s="4">
        <v>350000</v>
      </c>
      <c r="G5" s="11">
        <v>966.4</v>
      </c>
      <c r="H5" s="4">
        <v>100</v>
      </c>
      <c r="I5" s="4"/>
      <c r="J5" s="11"/>
      <c r="K5" s="11"/>
      <c r="L5" s="4">
        <f>SUM(J5:K5:H5:I5:G5)</f>
        <v>1066.4000000000001</v>
      </c>
      <c r="M5" s="1" t="s">
        <v>68</v>
      </c>
      <c r="N5" s="7" t="s">
        <v>69</v>
      </c>
      <c r="O5" s="1" t="s">
        <v>73</v>
      </c>
    </row>
    <row r="6" spans="1:15" ht="30" customHeight="1" x14ac:dyDescent="0.3">
      <c r="A6" s="7" t="s">
        <v>86</v>
      </c>
      <c r="B6" s="8">
        <v>45474</v>
      </c>
      <c r="C6" s="9" t="s">
        <v>65</v>
      </c>
      <c r="D6" s="9" t="s">
        <v>46</v>
      </c>
      <c r="E6" s="9" t="s">
        <v>72</v>
      </c>
      <c r="F6" s="11"/>
      <c r="G6" s="11"/>
      <c r="H6" s="4"/>
      <c r="I6" s="11"/>
      <c r="J6" s="11">
        <v>20</v>
      </c>
      <c r="K6" s="4"/>
      <c r="L6" s="4">
        <f>SUM(J6:K6:H6:I6:G6)</f>
        <v>20</v>
      </c>
      <c r="M6" s="1" t="s">
        <v>68</v>
      </c>
      <c r="N6" s="7" t="s">
        <v>69</v>
      </c>
      <c r="O6" s="1" t="s">
        <v>73</v>
      </c>
    </row>
    <row r="7" spans="1:15" ht="30" customHeight="1" x14ac:dyDescent="0.3">
      <c r="A7" s="7" t="s">
        <v>77</v>
      </c>
      <c r="B7" s="82">
        <v>45474</v>
      </c>
      <c r="C7" s="192" t="s">
        <v>65</v>
      </c>
      <c r="D7" s="2" t="s">
        <v>74</v>
      </c>
      <c r="E7" s="9" t="s">
        <v>75</v>
      </c>
      <c r="F7" s="4">
        <v>350000</v>
      </c>
      <c r="G7" s="11">
        <v>941</v>
      </c>
      <c r="H7" s="4">
        <v>100</v>
      </c>
      <c r="I7" s="11"/>
      <c r="J7" s="11"/>
      <c r="K7" s="4"/>
      <c r="L7" s="4">
        <f>SUM(J7:K7:H7:I7:G7)</f>
        <v>1041</v>
      </c>
      <c r="M7" s="1" t="s">
        <v>68</v>
      </c>
      <c r="N7" s="7" t="s">
        <v>69</v>
      </c>
      <c r="O7" s="1" t="s">
        <v>76</v>
      </c>
    </row>
    <row r="8" spans="1:15" ht="30" customHeight="1" x14ac:dyDescent="0.3">
      <c r="A8" s="7" t="s">
        <v>87</v>
      </c>
      <c r="B8" s="8">
        <v>45474</v>
      </c>
      <c r="C8" s="9" t="s">
        <v>65</v>
      </c>
      <c r="D8" s="9" t="s">
        <v>46</v>
      </c>
      <c r="E8" s="9" t="s">
        <v>75</v>
      </c>
      <c r="F8" s="4"/>
      <c r="G8" s="11"/>
      <c r="H8" s="4"/>
      <c r="I8" s="11"/>
      <c r="J8" s="11">
        <v>20</v>
      </c>
      <c r="K8" s="4"/>
      <c r="L8" s="4">
        <f>SUM(J8:K8:H8:I8:G8)</f>
        <v>20</v>
      </c>
      <c r="M8" s="1" t="s">
        <v>68</v>
      </c>
      <c r="N8" s="7" t="s">
        <v>69</v>
      </c>
      <c r="O8" s="1" t="s">
        <v>76</v>
      </c>
    </row>
    <row r="9" spans="1:15" ht="30" customHeight="1" x14ac:dyDescent="0.3">
      <c r="A9" s="7" t="s">
        <v>78</v>
      </c>
      <c r="B9" s="8">
        <v>45474</v>
      </c>
      <c r="C9" s="2" t="s">
        <v>79</v>
      </c>
      <c r="D9" s="2" t="s">
        <v>80</v>
      </c>
      <c r="E9" s="9" t="s">
        <v>81</v>
      </c>
      <c r="F9" s="4">
        <v>300000</v>
      </c>
      <c r="G9" s="11">
        <v>1374.6</v>
      </c>
      <c r="H9" s="4">
        <v>100</v>
      </c>
      <c r="I9" s="11"/>
      <c r="J9" s="11"/>
      <c r="K9" s="4"/>
      <c r="L9" s="4">
        <f>SUM(J9:K9:H9:I9:G9)</f>
        <v>1474.6</v>
      </c>
      <c r="M9" s="1" t="s">
        <v>82</v>
      </c>
      <c r="N9" s="7"/>
      <c r="O9" s="1" t="s">
        <v>83</v>
      </c>
    </row>
    <row r="10" spans="1:15" ht="30" customHeight="1" x14ac:dyDescent="0.3">
      <c r="A10" s="7" t="s">
        <v>88</v>
      </c>
      <c r="B10" s="82">
        <v>45474</v>
      </c>
      <c r="C10" s="83" t="s">
        <v>79</v>
      </c>
      <c r="D10" s="9" t="s">
        <v>46</v>
      </c>
      <c r="E10" s="9" t="s">
        <v>81</v>
      </c>
      <c r="F10" s="11"/>
      <c r="G10" s="11"/>
      <c r="H10" s="11"/>
      <c r="I10" s="4"/>
      <c r="J10" s="11">
        <v>20</v>
      </c>
      <c r="K10" s="11">
        <v>30</v>
      </c>
      <c r="L10" s="4">
        <f>SUM(J10:K10:H10:I10:G10)</f>
        <v>50</v>
      </c>
      <c r="M10" s="1" t="s">
        <v>82</v>
      </c>
      <c r="N10" s="7"/>
      <c r="O10" s="1" t="s">
        <v>83</v>
      </c>
    </row>
    <row r="11" spans="1:15" ht="30" customHeight="1" x14ac:dyDescent="0.3">
      <c r="A11" s="7" t="s">
        <v>89</v>
      </c>
      <c r="B11" s="8">
        <v>45474</v>
      </c>
      <c r="C11" s="9" t="s">
        <v>84</v>
      </c>
      <c r="D11" s="9" t="s">
        <v>6</v>
      </c>
      <c r="E11" s="9" t="s">
        <v>81</v>
      </c>
      <c r="F11" s="4"/>
      <c r="G11" s="11"/>
      <c r="H11" s="4"/>
      <c r="I11" s="11">
        <v>120</v>
      </c>
      <c r="J11" s="11"/>
      <c r="K11" s="4"/>
      <c r="L11" s="4">
        <f>SUM(J11:K11:H11:I11:G11)</f>
        <v>120</v>
      </c>
      <c r="M11" s="1" t="s">
        <v>82</v>
      </c>
      <c r="N11" s="7"/>
      <c r="O11" s="1" t="s">
        <v>83</v>
      </c>
    </row>
    <row r="12" spans="1:15" ht="30" customHeight="1" x14ac:dyDescent="0.3">
      <c r="A12" s="7" t="s">
        <v>90</v>
      </c>
      <c r="B12" s="8">
        <v>45474</v>
      </c>
      <c r="C12" s="2" t="s">
        <v>79</v>
      </c>
      <c r="D12" s="2" t="s">
        <v>91</v>
      </c>
      <c r="E12" s="9" t="s">
        <v>92</v>
      </c>
      <c r="F12" s="4">
        <v>300000</v>
      </c>
      <c r="G12" s="11">
        <v>1550.8</v>
      </c>
      <c r="H12" s="11">
        <v>100</v>
      </c>
      <c r="I12" s="4"/>
      <c r="J12" s="11"/>
      <c r="K12" s="4"/>
      <c r="L12" s="4">
        <f>SUM(J12:K12:H12:I12:G12)</f>
        <v>1650.8</v>
      </c>
      <c r="M12" s="1" t="s">
        <v>82</v>
      </c>
      <c r="N12" s="7"/>
      <c r="O12" s="1" t="s">
        <v>93</v>
      </c>
    </row>
    <row r="13" spans="1:15" ht="30" customHeight="1" x14ac:dyDescent="0.3">
      <c r="A13" s="7" t="s">
        <v>94</v>
      </c>
      <c r="B13" s="8">
        <v>45474</v>
      </c>
      <c r="C13" s="9" t="s">
        <v>79</v>
      </c>
      <c r="D13" s="9" t="s">
        <v>46</v>
      </c>
      <c r="E13" s="9" t="s">
        <v>92</v>
      </c>
      <c r="F13" s="11"/>
      <c r="G13" s="11"/>
      <c r="H13" s="4"/>
      <c r="I13" s="4"/>
      <c r="J13" s="11">
        <v>20</v>
      </c>
      <c r="K13" s="4">
        <v>30</v>
      </c>
      <c r="L13" s="4">
        <f>SUM(J13:K13:H13:I13:G13)</f>
        <v>50</v>
      </c>
      <c r="M13" s="1" t="s">
        <v>82</v>
      </c>
      <c r="N13" s="7"/>
      <c r="O13" s="1" t="s">
        <v>93</v>
      </c>
    </row>
    <row r="14" spans="1:15" ht="30" customHeight="1" x14ac:dyDescent="0.3">
      <c r="A14" s="7" t="s">
        <v>95</v>
      </c>
      <c r="B14" s="8">
        <v>45474</v>
      </c>
      <c r="C14" s="9" t="s">
        <v>84</v>
      </c>
      <c r="D14" s="9" t="s">
        <v>6</v>
      </c>
      <c r="E14" s="9" t="s">
        <v>92</v>
      </c>
      <c r="F14" s="11"/>
      <c r="G14" s="11"/>
      <c r="H14" s="4"/>
      <c r="I14" s="11">
        <v>110</v>
      </c>
      <c r="J14" s="11"/>
      <c r="K14" s="4"/>
      <c r="L14" s="4">
        <f>SUM(J14:K14:H14:I14:G14)</f>
        <v>110</v>
      </c>
      <c r="M14" s="1" t="s">
        <v>82</v>
      </c>
      <c r="N14" s="7"/>
      <c r="O14" s="1" t="s">
        <v>93</v>
      </c>
    </row>
    <row r="15" spans="1:15" ht="30" customHeight="1" x14ac:dyDescent="0.3">
      <c r="A15" s="7" t="s">
        <v>96</v>
      </c>
      <c r="B15" s="8">
        <v>45474</v>
      </c>
      <c r="C15" s="9" t="s">
        <v>97</v>
      </c>
      <c r="D15" s="9" t="s">
        <v>98</v>
      </c>
      <c r="E15" s="9" t="s">
        <v>99</v>
      </c>
      <c r="F15" s="4">
        <v>238000</v>
      </c>
      <c r="G15" s="11"/>
      <c r="H15" s="11"/>
      <c r="I15" s="4"/>
      <c r="J15" s="11"/>
      <c r="K15" s="4"/>
      <c r="L15" s="4">
        <f>SUM(J15:K15:H15:I15:G15)</f>
        <v>0</v>
      </c>
      <c r="M15" s="1" t="s">
        <v>100</v>
      </c>
      <c r="N15" s="7"/>
      <c r="O15" s="1" t="s">
        <v>101</v>
      </c>
    </row>
    <row r="16" spans="1:15" ht="30" customHeight="1" x14ac:dyDescent="0.3">
      <c r="A16" s="7" t="s">
        <v>102</v>
      </c>
      <c r="B16" s="8">
        <v>45474</v>
      </c>
      <c r="C16" s="9" t="s">
        <v>103</v>
      </c>
      <c r="D16" s="9" t="s">
        <v>104</v>
      </c>
      <c r="E16" s="9" t="s">
        <v>105</v>
      </c>
      <c r="F16" s="4">
        <v>1972.87</v>
      </c>
      <c r="G16" s="11">
        <v>25</v>
      </c>
      <c r="H16" s="11"/>
      <c r="I16" s="4"/>
      <c r="J16" s="11"/>
      <c r="K16" s="11"/>
      <c r="L16" s="4">
        <f>SUM(J16:K16:H16:I16:G16)</f>
        <v>25</v>
      </c>
      <c r="M16" s="1" t="s">
        <v>106</v>
      </c>
      <c r="N16" s="7" t="s">
        <v>107</v>
      </c>
      <c r="O16" s="1" t="s">
        <v>108</v>
      </c>
    </row>
    <row r="17" spans="1:15" ht="30" customHeight="1" x14ac:dyDescent="0.3">
      <c r="A17" s="7" t="s">
        <v>109</v>
      </c>
      <c r="B17" s="8">
        <v>45474</v>
      </c>
      <c r="C17" s="9" t="s">
        <v>110</v>
      </c>
      <c r="D17" s="9" t="s">
        <v>111</v>
      </c>
      <c r="E17" s="9" t="s">
        <v>112</v>
      </c>
      <c r="F17" s="4">
        <v>13950</v>
      </c>
      <c r="G17" s="11">
        <v>375</v>
      </c>
      <c r="H17" s="11"/>
      <c r="I17" s="11"/>
      <c r="J17" s="11"/>
      <c r="K17" s="11"/>
      <c r="L17" s="4">
        <f>SUM(J17:K17:H17:I17:G17)</f>
        <v>375</v>
      </c>
      <c r="M17" s="1" t="s">
        <v>113</v>
      </c>
      <c r="N17" s="7"/>
      <c r="O17" s="1" t="s">
        <v>114</v>
      </c>
    </row>
    <row r="18" spans="1:15" ht="30" customHeight="1" x14ac:dyDescent="0.3">
      <c r="A18" s="7" t="s">
        <v>115</v>
      </c>
      <c r="B18" s="8">
        <v>45474</v>
      </c>
      <c r="C18" s="9" t="s">
        <v>116</v>
      </c>
      <c r="D18" s="9" t="s">
        <v>117</v>
      </c>
      <c r="E18" s="9" t="s">
        <v>118</v>
      </c>
      <c r="F18" s="4">
        <v>15000</v>
      </c>
      <c r="G18" s="11">
        <v>25</v>
      </c>
      <c r="H18" s="11"/>
      <c r="I18" s="11"/>
      <c r="J18" s="11"/>
      <c r="K18" s="11"/>
      <c r="L18" s="4">
        <f>SUM(J18:K18:H18:I18:G18)</f>
        <v>25</v>
      </c>
      <c r="M18" s="1" t="s">
        <v>119</v>
      </c>
      <c r="N18" s="7"/>
      <c r="O18" s="1" t="s">
        <v>120</v>
      </c>
    </row>
    <row r="19" spans="1:15" ht="30" customHeight="1" x14ac:dyDescent="0.3">
      <c r="A19" s="7" t="s">
        <v>121</v>
      </c>
      <c r="B19" s="8">
        <v>45474</v>
      </c>
      <c r="C19" s="9" t="s">
        <v>122</v>
      </c>
      <c r="D19" s="9" t="s">
        <v>124</v>
      </c>
      <c r="E19" s="9" t="s">
        <v>123</v>
      </c>
      <c r="F19" s="4">
        <v>281900</v>
      </c>
      <c r="G19" s="11">
        <v>390</v>
      </c>
      <c r="H19" s="11"/>
      <c r="I19" s="11"/>
      <c r="J19" s="11"/>
      <c r="K19" s="11"/>
      <c r="L19" s="4">
        <f>SUM(J19:K19:H19:I19:G19)</f>
        <v>390</v>
      </c>
      <c r="M19" s="1" t="s">
        <v>119</v>
      </c>
      <c r="N19" s="1"/>
      <c r="O19" s="1" t="s">
        <v>125</v>
      </c>
    </row>
    <row r="20" spans="1:15" ht="30" customHeight="1" x14ac:dyDescent="0.3">
      <c r="A20" s="7" t="s">
        <v>126</v>
      </c>
      <c r="B20" s="8">
        <v>45475</v>
      </c>
      <c r="C20" s="9" t="s">
        <v>127</v>
      </c>
      <c r="D20" s="9" t="s">
        <v>6</v>
      </c>
      <c r="E20" s="9" t="s">
        <v>128</v>
      </c>
      <c r="F20" s="11"/>
      <c r="G20" s="11"/>
      <c r="H20" s="11"/>
      <c r="I20" s="11">
        <v>90</v>
      </c>
      <c r="J20" s="11"/>
      <c r="K20" s="11"/>
      <c r="L20" s="4">
        <f>SUM(J20:K20:H20:I20:G20)</f>
        <v>90</v>
      </c>
      <c r="M20" s="1" t="s">
        <v>129</v>
      </c>
      <c r="N20" s="7"/>
      <c r="O20" s="1" t="s">
        <v>130</v>
      </c>
    </row>
    <row r="21" spans="1:15" ht="30" customHeight="1" x14ac:dyDescent="0.3">
      <c r="A21" s="7" t="s">
        <v>131</v>
      </c>
      <c r="B21" s="8">
        <v>45476</v>
      </c>
      <c r="C21" s="9" t="s">
        <v>132</v>
      </c>
      <c r="D21" s="9" t="s">
        <v>8</v>
      </c>
      <c r="E21" s="9" t="s">
        <v>133</v>
      </c>
      <c r="F21" s="11"/>
      <c r="G21" s="11"/>
      <c r="H21" s="11"/>
      <c r="I21" s="11"/>
      <c r="J21" s="11"/>
      <c r="K21" s="11">
        <v>55</v>
      </c>
      <c r="L21" s="4">
        <f>SUM(J21:K21:H21:I21:G21)</f>
        <v>55</v>
      </c>
      <c r="M21" s="1" t="s">
        <v>134</v>
      </c>
      <c r="N21" s="7" t="s">
        <v>135</v>
      </c>
      <c r="O21" s="1" t="s">
        <v>136</v>
      </c>
    </row>
    <row r="22" spans="1:15" ht="30" customHeight="1" x14ac:dyDescent="0.3">
      <c r="A22" s="7" t="s">
        <v>137</v>
      </c>
      <c r="B22" s="8">
        <v>45476</v>
      </c>
      <c r="C22" s="9" t="s">
        <v>138</v>
      </c>
      <c r="D22" s="9" t="s">
        <v>139</v>
      </c>
      <c r="E22" s="9" t="s">
        <v>140</v>
      </c>
      <c r="F22" s="4">
        <v>19374</v>
      </c>
      <c r="G22" s="11">
        <v>237.5</v>
      </c>
      <c r="H22" s="11"/>
      <c r="I22" s="11"/>
      <c r="J22" s="11"/>
      <c r="K22" s="11"/>
      <c r="L22" s="4">
        <f>SUM(J22:K22:H22:I22:G22)</f>
        <v>237.5</v>
      </c>
      <c r="M22" s="1" t="s">
        <v>141</v>
      </c>
      <c r="N22" s="7"/>
      <c r="O22" s="1" t="s">
        <v>142</v>
      </c>
    </row>
    <row r="23" spans="1:15" ht="30" customHeight="1" x14ac:dyDescent="0.3">
      <c r="A23" s="7" t="s">
        <v>143</v>
      </c>
      <c r="B23" s="8">
        <v>45476</v>
      </c>
      <c r="C23" s="9" t="s">
        <v>144</v>
      </c>
      <c r="D23" s="9" t="s">
        <v>111</v>
      </c>
      <c r="E23" s="9" t="s">
        <v>145</v>
      </c>
      <c r="F23" s="4">
        <v>27000</v>
      </c>
      <c r="G23" s="11">
        <v>144</v>
      </c>
      <c r="H23" s="11"/>
      <c r="I23" s="11"/>
      <c r="J23" s="11"/>
      <c r="K23" s="11"/>
      <c r="L23" s="4">
        <f>SUM(J23:K23:H23:I23:G23)</f>
        <v>144</v>
      </c>
      <c r="M23" s="1" t="s">
        <v>146</v>
      </c>
      <c r="N23" s="7"/>
      <c r="O23" s="1" t="s">
        <v>147</v>
      </c>
    </row>
    <row r="24" spans="1:15" ht="30" customHeight="1" x14ac:dyDescent="0.3">
      <c r="A24" s="7" t="s">
        <v>148</v>
      </c>
      <c r="B24" s="8">
        <v>45478</v>
      </c>
      <c r="C24" s="9" t="s">
        <v>149</v>
      </c>
      <c r="D24" s="9" t="s">
        <v>150</v>
      </c>
      <c r="E24" s="9" t="s">
        <v>151</v>
      </c>
      <c r="F24" s="4">
        <v>5700</v>
      </c>
      <c r="G24" s="11">
        <v>50</v>
      </c>
      <c r="H24" s="11"/>
      <c r="I24" s="11"/>
      <c r="J24" s="11"/>
      <c r="K24" s="11"/>
      <c r="L24" s="4">
        <f>SUM(J24:K24:H24:I24:G24)</f>
        <v>50</v>
      </c>
      <c r="M24" s="1" t="s">
        <v>146</v>
      </c>
      <c r="N24" s="7"/>
      <c r="O24" s="1" t="s">
        <v>152</v>
      </c>
    </row>
    <row r="25" spans="1:15" ht="30" customHeight="1" x14ac:dyDescent="0.3">
      <c r="A25" s="7" t="s">
        <v>153</v>
      </c>
      <c r="B25" s="8">
        <v>45478</v>
      </c>
      <c r="C25" s="9" t="s">
        <v>154</v>
      </c>
      <c r="D25" s="9" t="s">
        <v>155</v>
      </c>
      <c r="E25" s="9" t="s">
        <v>156</v>
      </c>
      <c r="F25" s="4">
        <v>3482</v>
      </c>
      <c r="G25" s="11">
        <v>48</v>
      </c>
      <c r="H25" s="11"/>
      <c r="I25" s="11"/>
      <c r="J25" s="11"/>
      <c r="K25" s="11"/>
      <c r="L25" s="4">
        <f>SUM(J25:K25:H25:I25:G25)</f>
        <v>48</v>
      </c>
      <c r="M25" s="1" t="s">
        <v>157</v>
      </c>
      <c r="N25" s="7" t="s">
        <v>107</v>
      </c>
      <c r="O25" s="1" t="s">
        <v>158</v>
      </c>
    </row>
    <row r="26" spans="1:15" ht="30" customHeight="1" x14ac:dyDescent="0.3">
      <c r="A26" s="7" t="s">
        <v>159</v>
      </c>
      <c r="B26" s="8">
        <v>45478</v>
      </c>
      <c r="C26" s="2" t="s">
        <v>160</v>
      </c>
      <c r="D26" s="2" t="s">
        <v>161</v>
      </c>
      <c r="E26" s="9" t="s">
        <v>162</v>
      </c>
      <c r="F26" s="4">
        <v>305000</v>
      </c>
      <c r="G26" s="11">
        <v>1446.5</v>
      </c>
      <c r="H26" s="11">
        <v>100</v>
      </c>
      <c r="I26" s="11"/>
      <c r="J26" s="11"/>
      <c r="K26" s="11"/>
      <c r="L26" s="4">
        <f>SUM(J26:K26:H26:I26:G26)</f>
        <v>1546.5</v>
      </c>
      <c r="M26" s="1" t="s">
        <v>163</v>
      </c>
      <c r="N26" s="7" t="s">
        <v>164</v>
      </c>
      <c r="O26" s="1" t="s">
        <v>165</v>
      </c>
    </row>
    <row r="27" spans="1:15" ht="30" customHeight="1" x14ac:dyDescent="0.3">
      <c r="A27" s="7" t="s">
        <v>166</v>
      </c>
      <c r="B27" s="8">
        <v>45478</v>
      </c>
      <c r="C27" s="9" t="s">
        <v>160</v>
      </c>
      <c r="D27" s="9" t="s">
        <v>46</v>
      </c>
      <c r="E27" s="9" t="s">
        <v>162</v>
      </c>
      <c r="F27" s="11"/>
      <c r="G27" s="11"/>
      <c r="H27" s="11"/>
      <c r="I27" s="11"/>
      <c r="J27" s="11">
        <v>20</v>
      </c>
      <c r="K27" s="11"/>
      <c r="L27" s="4">
        <f>SUM(J27:K27:H27:I27:G27)</f>
        <v>20</v>
      </c>
      <c r="M27" s="1" t="s">
        <v>163</v>
      </c>
      <c r="N27" s="7" t="s">
        <v>164</v>
      </c>
      <c r="O27" s="1" t="s">
        <v>165</v>
      </c>
    </row>
    <row r="28" spans="1:15" ht="30" customHeight="1" x14ac:dyDescent="0.3">
      <c r="A28" s="7" t="s">
        <v>167</v>
      </c>
      <c r="B28" s="8">
        <v>45478</v>
      </c>
      <c r="C28" s="9" t="s">
        <v>160</v>
      </c>
      <c r="D28" s="9" t="s">
        <v>6</v>
      </c>
      <c r="E28" s="9" t="s">
        <v>162</v>
      </c>
      <c r="F28" s="11"/>
      <c r="G28" s="11"/>
      <c r="H28" s="11"/>
      <c r="I28" s="11">
        <v>130</v>
      </c>
      <c r="J28" s="11"/>
      <c r="K28" s="11"/>
      <c r="L28" s="4">
        <f>SUM(J28:K28:H28:I28:G28)</f>
        <v>130</v>
      </c>
      <c r="M28" s="1" t="s">
        <v>163</v>
      </c>
      <c r="N28" s="7" t="s">
        <v>164</v>
      </c>
      <c r="O28" s="1" t="s">
        <v>165</v>
      </c>
    </row>
    <row r="29" spans="1:15" ht="30" customHeight="1" x14ac:dyDescent="0.3">
      <c r="A29" s="7" t="s">
        <v>168</v>
      </c>
      <c r="B29" s="8">
        <v>45478</v>
      </c>
      <c r="C29" s="9" t="s">
        <v>169</v>
      </c>
      <c r="D29" s="9" t="s">
        <v>155</v>
      </c>
      <c r="E29" s="9" t="s">
        <v>170</v>
      </c>
      <c r="F29" s="4">
        <v>800</v>
      </c>
      <c r="G29" s="11">
        <v>25</v>
      </c>
      <c r="H29" s="11"/>
      <c r="I29" s="11"/>
      <c r="J29" s="11"/>
      <c r="K29" s="11"/>
      <c r="L29" s="4">
        <f>SUM(J29:K29:H29:I29:G29)</f>
        <v>25</v>
      </c>
      <c r="M29" s="1" t="s">
        <v>171</v>
      </c>
      <c r="N29" s="7" t="s">
        <v>135</v>
      </c>
      <c r="O29" s="1" t="s">
        <v>172</v>
      </c>
    </row>
    <row r="30" spans="1:15" ht="30" customHeight="1" x14ac:dyDescent="0.3">
      <c r="A30" s="7" t="s">
        <v>173</v>
      </c>
      <c r="B30" s="8">
        <v>45481</v>
      </c>
      <c r="C30" s="9" t="s">
        <v>174</v>
      </c>
      <c r="D30" s="9" t="s">
        <v>175</v>
      </c>
      <c r="E30" s="9" t="s">
        <v>176</v>
      </c>
      <c r="F30" s="4">
        <v>7700</v>
      </c>
      <c r="G30" s="11">
        <v>76.75</v>
      </c>
      <c r="H30" s="11"/>
      <c r="I30" s="11"/>
      <c r="J30" s="11"/>
      <c r="K30" s="11"/>
      <c r="L30" s="4">
        <f>SUM(J30:K30:H30:I30:G30)</f>
        <v>76.75</v>
      </c>
      <c r="M30" s="1" t="s">
        <v>177</v>
      </c>
      <c r="N30" s="7" t="s">
        <v>178</v>
      </c>
      <c r="O30" s="1" t="s">
        <v>179</v>
      </c>
    </row>
    <row r="31" spans="1:15" ht="30" customHeight="1" x14ac:dyDescent="0.3">
      <c r="A31" s="7" t="s">
        <v>180</v>
      </c>
      <c r="B31" s="8">
        <v>45481</v>
      </c>
      <c r="C31" s="9" t="s">
        <v>181</v>
      </c>
      <c r="D31" s="9" t="s">
        <v>155</v>
      </c>
      <c r="E31" s="9" t="s">
        <v>182</v>
      </c>
      <c r="F31" s="4">
        <v>73150</v>
      </c>
      <c r="G31" s="11">
        <v>130</v>
      </c>
      <c r="H31" s="11"/>
      <c r="I31" s="11"/>
      <c r="J31" s="11"/>
      <c r="K31" s="11"/>
      <c r="L31" s="4">
        <f>SUM(J31:K31:H31:I31:G31)</f>
        <v>130</v>
      </c>
      <c r="M31" s="1" t="s">
        <v>183</v>
      </c>
      <c r="N31" s="7"/>
      <c r="O31" s="1" t="s">
        <v>184</v>
      </c>
    </row>
    <row r="32" spans="1:15" ht="30" customHeight="1" x14ac:dyDescent="0.3">
      <c r="A32" s="7" t="s">
        <v>185</v>
      </c>
      <c r="B32" s="8">
        <v>45481</v>
      </c>
      <c r="C32" s="9" t="s">
        <v>186</v>
      </c>
      <c r="D32" s="9" t="s">
        <v>6</v>
      </c>
      <c r="E32" s="9" t="s">
        <v>187</v>
      </c>
      <c r="F32" s="4"/>
      <c r="G32" s="11"/>
      <c r="H32" s="11"/>
      <c r="I32" s="11">
        <v>155</v>
      </c>
      <c r="J32" s="11"/>
      <c r="K32" s="11"/>
      <c r="L32" s="4">
        <f>SUM(J32:K32:H32:I32:G32)</f>
        <v>155</v>
      </c>
      <c r="M32" s="1" t="s">
        <v>188</v>
      </c>
      <c r="N32" s="7"/>
      <c r="O32" s="1" t="s">
        <v>189</v>
      </c>
    </row>
    <row r="33" spans="1:15" ht="30" customHeight="1" x14ac:dyDescent="0.3">
      <c r="A33" s="7" t="s">
        <v>190</v>
      </c>
      <c r="B33" s="8">
        <v>45482</v>
      </c>
      <c r="C33" s="9" t="s">
        <v>191</v>
      </c>
      <c r="D33" s="9" t="s">
        <v>192</v>
      </c>
      <c r="E33" s="9" t="s">
        <v>193</v>
      </c>
      <c r="F33" s="4">
        <v>86000</v>
      </c>
      <c r="G33" s="11">
        <v>122.75</v>
      </c>
      <c r="H33" s="11"/>
      <c r="I33" s="11"/>
      <c r="J33" s="11"/>
      <c r="K33" s="11"/>
      <c r="L33" s="4">
        <f>SUM(J33:K33:H33:I33:G33)</f>
        <v>122.75</v>
      </c>
      <c r="M33" s="1" t="s">
        <v>194</v>
      </c>
      <c r="N33" s="7" t="s">
        <v>69</v>
      </c>
      <c r="O33" s="1" t="s">
        <v>195</v>
      </c>
    </row>
    <row r="34" spans="1:15" ht="30" customHeight="1" x14ac:dyDescent="0.3">
      <c r="A34" s="7" t="s">
        <v>196</v>
      </c>
      <c r="B34" s="8">
        <v>45484</v>
      </c>
      <c r="C34" s="2" t="s">
        <v>197</v>
      </c>
      <c r="D34" s="2" t="s">
        <v>198</v>
      </c>
      <c r="E34" s="9" t="s">
        <v>199</v>
      </c>
      <c r="F34" s="4">
        <v>600000</v>
      </c>
      <c r="G34" s="11">
        <v>1875</v>
      </c>
      <c r="H34" s="11">
        <v>100</v>
      </c>
      <c r="I34" s="11"/>
      <c r="J34" s="11"/>
      <c r="K34" s="11"/>
      <c r="L34" s="4">
        <f>SUM(J34:K34:H34:I34:G34)</f>
        <v>1975</v>
      </c>
      <c r="M34" s="1" t="s">
        <v>183</v>
      </c>
      <c r="N34" s="7"/>
      <c r="O34" s="1" t="s">
        <v>200</v>
      </c>
    </row>
    <row r="35" spans="1:15" ht="30" customHeight="1" x14ac:dyDescent="0.3">
      <c r="A35" s="7" t="s">
        <v>205</v>
      </c>
      <c r="B35" s="8">
        <v>45484</v>
      </c>
      <c r="C35" s="9" t="s">
        <v>197</v>
      </c>
      <c r="D35" s="9" t="s">
        <v>46</v>
      </c>
      <c r="E35" s="9" t="s">
        <v>199</v>
      </c>
      <c r="F35" s="11"/>
      <c r="G35" s="11"/>
      <c r="H35" s="11"/>
      <c r="I35" s="11"/>
      <c r="J35" s="11">
        <v>20</v>
      </c>
      <c r="K35" s="11"/>
      <c r="L35" s="4">
        <f>SUM(J35:K35:H35:I35:G35)</f>
        <v>20</v>
      </c>
      <c r="M35" s="1" t="s">
        <v>183</v>
      </c>
      <c r="N35" s="7"/>
      <c r="O35" s="1" t="s">
        <v>200</v>
      </c>
    </row>
    <row r="36" spans="1:15" ht="30" customHeight="1" x14ac:dyDescent="0.3">
      <c r="A36" s="7" t="s">
        <v>206</v>
      </c>
      <c r="B36" s="8">
        <v>45484</v>
      </c>
      <c r="C36" s="9" t="s">
        <v>201</v>
      </c>
      <c r="D36" s="9" t="s">
        <v>111</v>
      </c>
      <c r="E36" s="9" t="s">
        <v>202</v>
      </c>
      <c r="F36" s="4">
        <v>11576</v>
      </c>
      <c r="G36" s="11">
        <v>210</v>
      </c>
      <c r="H36" s="11"/>
      <c r="I36" s="11"/>
      <c r="J36" s="11"/>
      <c r="K36" s="11"/>
      <c r="L36" s="4">
        <f>SUM(J36:K36:H36:I36:G36)</f>
        <v>210</v>
      </c>
      <c r="M36" s="1" t="s">
        <v>203</v>
      </c>
      <c r="N36" s="7"/>
      <c r="O36" s="1" t="s">
        <v>204</v>
      </c>
    </row>
    <row r="37" spans="1:15" ht="30" customHeight="1" x14ac:dyDescent="0.3">
      <c r="A37" s="7" t="s">
        <v>207</v>
      </c>
      <c r="B37" s="8">
        <v>45485</v>
      </c>
      <c r="C37" s="9" t="s">
        <v>208</v>
      </c>
      <c r="D37" s="9" t="s">
        <v>209</v>
      </c>
      <c r="E37" s="9" t="s">
        <v>210</v>
      </c>
      <c r="F37" s="4">
        <v>2500</v>
      </c>
      <c r="G37" s="11">
        <v>34</v>
      </c>
      <c r="H37" s="11"/>
      <c r="I37" s="11"/>
      <c r="J37" s="11"/>
      <c r="K37" s="11"/>
      <c r="L37" s="4">
        <f>SUM(J37:K37:H37:I37:G37)</f>
        <v>34</v>
      </c>
      <c r="M37" s="1" t="s">
        <v>211</v>
      </c>
      <c r="N37" s="7" t="s">
        <v>178</v>
      </c>
      <c r="O37" s="1" t="s">
        <v>172</v>
      </c>
    </row>
    <row r="38" spans="1:15" ht="30" customHeight="1" x14ac:dyDescent="0.3">
      <c r="A38" s="7" t="s">
        <v>212</v>
      </c>
      <c r="B38" s="8">
        <v>45485</v>
      </c>
      <c r="C38" s="9" t="s">
        <v>213</v>
      </c>
      <c r="D38" s="9" t="s">
        <v>214</v>
      </c>
      <c r="E38" s="9" t="s">
        <v>215</v>
      </c>
      <c r="F38" s="4">
        <v>100000</v>
      </c>
      <c r="G38" s="11">
        <v>900.75</v>
      </c>
      <c r="H38" s="11"/>
      <c r="I38" s="11"/>
      <c r="J38" s="11"/>
      <c r="K38" s="11"/>
      <c r="L38" s="4">
        <f>SUM(J38:K38:H38:I38:G38)</f>
        <v>900.75</v>
      </c>
      <c r="M38" s="1" t="s">
        <v>216</v>
      </c>
      <c r="N38" s="7"/>
      <c r="O38" s="1" t="s">
        <v>217</v>
      </c>
    </row>
    <row r="39" spans="1:15" ht="30" customHeight="1" x14ac:dyDescent="0.3">
      <c r="A39" s="7" t="s">
        <v>218</v>
      </c>
      <c r="B39" s="8">
        <v>45485</v>
      </c>
      <c r="C39" s="9" t="s">
        <v>213</v>
      </c>
      <c r="D39" s="9" t="s">
        <v>46</v>
      </c>
      <c r="E39" s="9" t="s">
        <v>215</v>
      </c>
      <c r="F39" s="11"/>
      <c r="G39" s="11"/>
      <c r="H39" s="11"/>
      <c r="I39" s="11"/>
      <c r="J39" s="11">
        <v>20</v>
      </c>
      <c r="K39" s="11"/>
      <c r="L39" s="4">
        <f>SUM(J39:K39:H39:I39:G39)</f>
        <v>20</v>
      </c>
      <c r="M39" s="1" t="s">
        <v>216</v>
      </c>
      <c r="N39" s="7"/>
      <c r="O39" s="1" t="s">
        <v>217</v>
      </c>
    </row>
    <row r="40" spans="1:15" ht="30" customHeight="1" x14ac:dyDescent="0.3">
      <c r="A40" s="7" t="s">
        <v>227</v>
      </c>
      <c r="B40" s="8">
        <v>45488</v>
      </c>
      <c r="C40" s="9" t="s">
        <v>219</v>
      </c>
      <c r="D40" s="9" t="s">
        <v>209</v>
      </c>
      <c r="E40" s="9" t="s">
        <v>220</v>
      </c>
      <c r="F40" s="4">
        <v>2500</v>
      </c>
      <c r="G40" s="11">
        <v>25</v>
      </c>
      <c r="H40" s="11"/>
      <c r="I40" s="11"/>
      <c r="J40" s="11"/>
      <c r="K40" s="11"/>
      <c r="L40" s="4">
        <f>SUM(J40:K40:H40:I40:G40)</f>
        <v>25</v>
      </c>
      <c r="M40" s="1" t="s">
        <v>221</v>
      </c>
      <c r="N40" s="7"/>
      <c r="O40" s="1" t="s">
        <v>222</v>
      </c>
    </row>
    <row r="41" spans="1:15" ht="30" customHeight="1" x14ac:dyDescent="0.3">
      <c r="A41" s="7" t="s">
        <v>228</v>
      </c>
      <c r="B41" s="8">
        <v>45488</v>
      </c>
      <c r="C41" s="9" t="s">
        <v>223</v>
      </c>
      <c r="D41" s="9" t="s">
        <v>111</v>
      </c>
      <c r="E41" s="9" t="s">
        <v>224</v>
      </c>
      <c r="F41" s="4">
        <v>7000</v>
      </c>
      <c r="G41" s="11">
        <v>300</v>
      </c>
      <c r="H41" s="11"/>
      <c r="I41" s="11"/>
      <c r="J41" s="11"/>
      <c r="K41" s="11"/>
      <c r="L41" s="4">
        <f>SUM(J41:K41:H41:I41:G41)</f>
        <v>300</v>
      </c>
      <c r="M41" s="1" t="s">
        <v>225</v>
      </c>
      <c r="N41" s="7"/>
      <c r="O41" s="1" t="s">
        <v>226</v>
      </c>
    </row>
    <row r="42" spans="1:15" ht="30" customHeight="1" x14ac:dyDescent="0.3">
      <c r="A42" s="7" t="s">
        <v>229</v>
      </c>
      <c r="B42" s="8">
        <v>45488</v>
      </c>
      <c r="C42" s="9" t="s">
        <v>230</v>
      </c>
      <c r="D42" s="9" t="s">
        <v>6</v>
      </c>
      <c r="E42" s="9" t="s">
        <v>231</v>
      </c>
      <c r="F42" s="11"/>
      <c r="G42" s="11"/>
      <c r="H42" s="11"/>
      <c r="I42" s="11">
        <v>90</v>
      </c>
      <c r="J42" s="11"/>
      <c r="K42" s="11"/>
      <c r="L42" s="4">
        <f>SUM(J42:K42:H42:I42:G42)</f>
        <v>90</v>
      </c>
      <c r="M42" s="1" t="s">
        <v>113</v>
      </c>
      <c r="N42" s="7"/>
      <c r="O42" s="1" t="s">
        <v>232</v>
      </c>
    </row>
    <row r="43" spans="1:15" ht="30" customHeight="1" x14ac:dyDescent="0.3">
      <c r="A43" s="7" t="s">
        <v>233</v>
      </c>
      <c r="B43" s="8">
        <v>45488</v>
      </c>
      <c r="C43" s="9" t="s">
        <v>103</v>
      </c>
      <c r="D43" s="9" t="s">
        <v>234</v>
      </c>
      <c r="E43" s="9" t="s">
        <v>105</v>
      </c>
      <c r="F43" s="4">
        <v>1972</v>
      </c>
      <c r="G43" s="11">
        <v>65</v>
      </c>
      <c r="H43" s="11"/>
      <c r="I43" s="11"/>
      <c r="J43" s="11"/>
      <c r="K43" s="11"/>
      <c r="L43" s="4">
        <f>SUM(J43:K43:H43:I43:G43)</f>
        <v>65</v>
      </c>
      <c r="M43" s="1" t="s">
        <v>106</v>
      </c>
      <c r="N43" s="7" t="s">
        <v>107</v>
      </c>
      <c r="O43" s="1" t="s">
        <v>108</v>
      </c>
    </row>
    <row r="44" spans="1:15" ht="30" customHeight="1" x14ac:dyDescent="0.3">
      <c r="A44" s="7" t="s">
        <v>235</v>
      </c>
      <c r="B44" s="8">
        <v>45488</v>
      </c>
      <c r="C44" s="9" t="s">
        <v>236</v>
      </c>
      <c r="D44" s="9" t="s">
        <v>237</v>
      </c>
      <c r="E44" s="9" t="s">
        <v>238</v>
      </c>
      <c r="F44" s="4">
        <v>55799</v>
      </c>
      <c r="G44" s="11">
        <v>50</v>
      </c>
      <c r="H44" s="11"/>
      <c r="I44" s="11"/>
      <c r="J44" s="11"/>
      <c r="K44" s="11"/>
      <c r="L44" s="4">
        <f>SUM(J44:K44:H44:I44:G44)</f>
        <v>50</v>
      </c>
      <c r="M44" s="1" t="s">
        <v>239</v>
      </c>
      <c r="N44" s="7" t="s">
        <v>135</v>
      </c>
      <c r="O44" s="1" t="s">
        <v>240</v>
      </c>
    </row>
    <row r="45" spans="1:15" ht="30" customHeight="1" x14ac:dyDescent="0.3">
      <c r="A45" s="7" t="s">
        <v>241</v>
      </c>
      <c r="B45" s="8">
        <v>45489</v>
      </c>
      <c r="C45" s="9" t="s">
        <v>242</v>
      </c>
      <c r="D45" s="9" t="s">
        <v>209</v>
      </c>
      <c r="E45" s="9" t="s">
        <v>243</v>
      </c>
      <c r="F45" s="4">
        <v>700</v>
      </c>
      <c r="G45" s="11">
        <v>125</v>
      </c>
      <c r="H45" s="11"/>
      <c r="I45" s="11"/>
      <c r="J45" s="11"/>
      <c r="K45" s="11"/>
      <c r="L45" s="4">
        <f>SUM(J45:K45:H45:I45:G45)</f>
        <v>125</v>
      </c>
      <c r="M45" s="1" t="s">
        <v>225</v>
      </c>
      <c r="N45" s="7"/>
      <c r="O45" s="1" t="s">
        <v>244</v>
      </c>
    </row>
    <row r="46" spans="1:15" ht="30" customHeight="1" x14ac:dyDescent="0.3">
      <c r="A46" s="7" t="s">
        <v>245</v>
      </c>
      <c r="B46" s="8">
        <v>45489</v>
      </c>
      <c r="C46" s="2" t="s">
        <v>246</v>
      </c>
      <c r="D46" s="2" t="s">
        <v>247</v>
      </c>
      <c r="E46" s="9" t="s">
        <v>248</v>
      </c>
      <c r="F46" s="4">
        <v>150000</v>
      </c>
      <c r="G46" s="11">
        <v>750</v>
      </c>
      <c r="H46" s="11">
        <v>100</v>
      </c>
      <c r="I46" s="11"/>
      <c r="J46" s="11"/>
      <c r="K46" s="11"/>
      <c r="L46" s="4">
        <f>SUM(J46:K46:H46:I46:G46)</f>
        <v>850</v>
      </c>
      <c r="M46" s="1" t="s">
        <v>249</v>
      </c>
      <c r="N46" s="7" t="s">
        <v>164</v>
      </c>
      <c r="O46" s="1" t="s">
        <v>250</v>
      </c>
    </row>
    <row r="47" spans="1:15" ht="30" customHeight="1" x14ac:dyDescent="0.3">
      <c r="A47" s="7" t="s">
        <v>251</v>
      </c>
      <c r="B47" s="8">
        <v>45489</v>
      </c>
      <c r="C47" s="9" t="s">
        <v>246</v>
      </c>
      <c r="D47" s="9" t="s">
        <v>46</v>
      </c>
      <c r="E47" s="9" t="s">
        <v>248</v>
      </c>
      <c r="F47" s="11"/>
      <c r="G47" s="11"/>
      <c r="H47" s="11"/>
      <c r="I47" s="11"/>
      <c r="J47" s="11">
        <v>20</v>
      </c>
      <c r="K47" s="11"/>
      <c r="L47" s="4">
        <f>SUM(J47:K47:H47:I47:G47)</f>
        <v>20</v>
      </c>
      <c r="M47" s="1" t="s">
        <v>249</v>
      </c>
      <c r="N47" s="7" t="s">
        <v>164</v>
      </c>
      <c r="O47" s="7" t="s">
        <v>250</v>
      </c>
    </row>
    <row r="48" spans="1:15" ht="30" customHeight="1" x14ac:dyDescent="0.3">
      <c r="A48" s="7" t="s">
        <v>252</v>
      </c>
      <c r="B48" s="8">
        <v>45489</v>
      </c>
      <c r="C48" s="9" t="s">
        <v>253</v>
      </c>
      <c r="D48" s="9" t="s">
        <v>98</v>
      </c>
      <c r="E48" s="9" t="s">
        <v>254</v>
      </c>
      <c r="F48" s="4">
        <v>80000</v>
      </c>
      <c r="G48" s="11">
        <v>350</v>
      </c>
      <c r="H48" s="11"/>
      <c r="I48" s="11"/>
      <c r="J48" s="11"/>
      <c r="K48" s="11"/>
      <c r="L48" s="4">
        <f>SUM(J48:K48:H48:I48:G48)</f>
        <v>350</v>
      </c>
      <c r="M48" s="1" t="s">
        <v>255</v>
      </c>
      <c r="N48" s="7"/>
      <c r="O48" s="7" t="s">
        <v>256</v>
      </c>
    </row>
    <row r="49" spans="1:15" ht="30" customHeight="1" x14ac:dyDescent="0.3">
      <c r="A49" s="7" t="s">
        <v>257</v>
      </c>
      <c r="B49" s="8">
        <v>45489</v>
      </c>
      <c r="C49" s="9" t="s">
        <v>258</v>
      </c>
      <c r="D49" s="9" t="s">
        <v>111</v>
      </c>
      <c r="E49" s="9" t="s">
        <v>259</v>
      </c>
      <c r="F49" s="4">
        <v>35000</v>
      </c>
      <c r="G49" s="11">
        <v>432</v>
      </c>
      <c r="H49" s="11"/>
      <c r="I49" s="11"/>
      <c r="J49" s="11"/>
      <c r="K49" s="11"/>
      <c r="L49" s="4">
        <f>SUM(J49:K49:H49:I49:G49)</f>
        <v>432</v>
      </c>
      <c r="M49" s="1" t="s">
        <v>260</v>
      </c>
      <c r="N49" s="7"/>
      <c r="O49" s="7" t="s">
        <v>261</v>
      </c>
    </row>
    <row r="50" spans="1:15" ht="30" customHeight="1" x14ac:dyDescent="0.3">
      <c r="A50" s="7" t="s">
        <v>262</v>
      </c>
      <c r="B50" s="8">
        <v>45489</v>
      </c>
      <c r="C50" s="9" t="s">
        <v>263</v>
      </c>
      <c r="D50" s="9" t="s">
        <v>264</v>
      </c>
      <c r="E50" s="9" t="s">
        <v>265</v>
      </c>
      <c r="F50" s="4">
        <v>28800</v>
      </c>
      <c r="G50" s="11">
        <v>266</v>
      </c>
      <c r="H50" s="11"/>
      <c r="I50" s="11"/>
      <c r="J50" s="11"/>
      <c r="K50" s="11"/>
      <c r="L50" s="4">
        <f>SUM(J50:K50:H50:I50:G50)</f>
        <v>266</v>
      </c>
      <c r="M50" s="1" t="s">
        <v>216</v>
      </c>
      <c r="N50" s="7"/>
      <c r="O50" s="7" t="s">
        <v>266</v>
      </c>
    </row>
    <row r="51" spans="1:15" ht="30" customHeight="1" x14ac:dyDescent="0.3">
      <c r="A51" s="7" t="s">
        <v>267</v>
      </c>
      <c r="B51" s="8">
        <v>45490</v>
      </c>
      <c r="C51" s="9" t="s">
        <v>268</v>
      </c>
      <c r="D51" s="9" t="s">
        <v>269</v>
      </c>
      <c r="E51" s="9" t="s">
        <v>270</v>
      </c>
      <c r="F51" s="4">
        <v>95515</v>
      </c>
      <c r="G51" s="11">
        <v>100</v>
      </c>
      <c r="H51" s="11"/>
      <c r="I51" s="11"/>
      <c r="J51" s="11"/>
      <c r="K51" s="11"/>
      <c r="L51" s="4">
        <f>SUM(J51:K51:H51:I51:G51)</f>
        <v>100</v>
      </c>
      <c r="M51" s="1" t="s">
        <v>271</v>
      </c>
      <c r="N51" s="7"/>
      <c r="O51" s="7" t="s">
        <v>272</v>
      </c>
    </row>
    <row r="52" spans="1:15" ht="30" customHeight="1" x14ac:dyDescent="0.3">
      <c r="A52" s="7" t="s">
        <v>273</v>
      </c>
      <c r="B52" s="8">
        <v>45491</v>
      </c>
      <c r="C52" s="9" t="s">
        <v>122</v>
      </c>
      <c r="D52" s="9" t="s">
        <v>98</v>
      </c>
      <c r="E52" s="9" t="s">
        <v>274</v>
      </c>
      <c r="F52" s="4">
        <v>145000</v>
      </c>
      <c r="G52" s="11">
        <v>350</v>
      </c>
      <c r="H52" s="11"/>
      <c r="I52" s="11"/>
      <c r="J52" s="11"/>
      <c r="K52" s="11"/>
      <c r="L52" s="4">
        <f>SUM(J52:K52:H52:I52:G52)</f>
        <v>350</v>
      </c>
      <c r="M52" s="1" t="s">
        <v>119</v>
      </c>
      <c r="N52" s="7"/>
      <c r="O52" s="7" t="s">
        <v>275</v>
      </c>
    </row>
    <row r="53" spans="1:15" ht="30" customHeight="1" x14ac:dyDescent="0.3">
      <c r="A53" s="7" t="s">
        <v>276</v>
      </c>
      <c r="B53" s="8">
        <v>45492</v>
      </c>
      <c r="C53" s="9" t="s">
        <v>277</v>
      </c>
      <c r="D53" s="9" t="s">
        <v>111</v>
      </c>
      <c r="E53" s="9" t="s">
        <v>278</v>
      </c>
      <c r="F53" s="4">
        <v>11367</v>
      </c>
      <c r="G53" s="11">
        <v>225</v>
      </c>
      <c r="H53" s="11"/>
      <c r="I53" s="11"/>
      <c r="J53" s="11"/>
      <c r="K53" s="11"/>
      <c r="L53" s="4">
        <f>SUM(J53:K53:H53:I53:G53)</f>
        <v>225</v>
      </c>
      <c r="M53" s="1" t="s">
        <v>279</v>
      </c>
      <c r="N53" s="7" t="s">
        <v>135</v>
      </c>
      <c r="O53" s="7" t="s">
        <v>280</v>
      </c>
    </row>
    <row r="54" spans="1:15" ht="30" customHeight="1" x14ac:dyDescent="0.3">
      <c r="A54" s="7" t="s">
        <v>281</v>
      </c>
      <c r="B54" s="8">
        <v>45492</v>
      </c>
      <c r="C54" s="9" t="s">
        <v>282</v>
      </c>
      <c r="D54" s="9" t="s">
        <v>6</v>
      </c>
      <c r="E54" s="9" t="s">
        <v>193</v>
      </c>
      <c r="F54" s="11"/>
      <c r="G54" s="11"/>
      <c r="H54" s="11"/>
      <c r="I54" s="11">
        <v>35</v>
      </c>
      <c r="J54" s="11"/>
      <c r="K54" s="11"/>
      <c r="L54" s="4">
        <f>SUM(J54:K54:H54:I54:G54)</f>
        <v>35</v>
      </c>
      <c r="M54" s="4" t="s">
        <v>194</v>
      </c>
      <c r="N54" s="7" t="s">
        <v>69</v>
      </c>
      <c r="O54" s="7" t="s">
        <v>195</v>
      </c>
    </row>
    <row r="55" spans="1:15" ht="30" customHeight="1" x14ac:dyDescent="0.3">
      <c r="A55" s="7" t="s">
        <v>283</v>
      </c>
      <c r="B55" s="8">
        <v>45495</v>
      </c>
      <c r="C55" s="2" t="s">
        <v>65</v>
      </c>
      <c r="D55" s="2" t="s">
        <v>284</v>
      </c>
      <c r="E55" s="9" t="s">
        <v>285</v>
      </c>
      <c r="F55" s="4">
        <v>350000</v>
      </c>
      <c r="G55" s="11">
        <v>1106.5999999999999</v>
      </c>
      <c r="H55" s="11">
        <v>100</v>
      </c>
      <c r="I55" s="11"/>
      <c r="J55" s="11"/>
      <c r="K55" s="11"/>
      <c r="L55" s="4">
        <f>SUM(J55:K55:H55:I55:G55)</f>
        <v>1206.5999999999999</v>
      </c>
      <c r="M55" s="1" t="s">
        <v>286</v>
      </c>
      <c r="N55" s="7"/>
      <c r="O55" s="7" t="s">
        <v>287</v>
      </c>
    </row>
    <row r="56" spans="1:15" ht="30" customHeight="1" x14ac:dyDescent="0.3">
      <c r="A56" s="7" t="s">
        <v>288</v>
      </c>
      <c r="B56" s="8">
        <v>45495</v>
      </c>
      <c r="C56" s="9" t="s">
        <v>65</v>
      </c>
      <c r="D56" s="9" t="s">
        <v>46</v>
      </c>
      <c r="E56" s="9" t="s">
        <v>285</v>
      </c>
      <c r="F56" s="11"/>
      <c r="G56" s="11"/>
      <c r="H56" s="11"/>
      <c r="I56" s="11"/>
      <c r="J56" s="11">
        <v>20</v>
      </c>
      <c r="K56" s="11"/>
      <c r="L56" s="4">
        <f>SUM(J56:K56:H56:I56:G56)</f>
        <v>20</v>
      </c>
      <c r="M56" s="1" t="s">
        <v>286</v>
      </c>
      <c r="N56" s="7"/>
      <c r="O56" s="7" t="s">
        <v>287</v>
      </c>
    </row>
    <row r="57" spans="1:15" ht="30" customHeight="1" x14ac:dyDescent="0.3">
      <c r="A57" s="7" t="s">
        <v>289</v>
      </c>
      <c r="B57" s="8">
        <v>45495</v>
      </c>
      <c r="C57" s="2" t="s">
        <v>65</v>
      </c>
      <c r="D57" s="2" t="s">
        <v>290</v>
      </c>
      <c r="E57" s="9" t="s">
        <v>291</v>
      </c>
      <c r="F57" s="4">
        <v>300000</v>
      </c>
      <c r="G57" s="11">
        <v>776.6</v>
      </c>
      <c r="H57" s="11">
        <v>100</v>
      </c>
      <c r="I57" s="11"/>
      <c r="J57" s="11"/>
      <c r="K57" s="11"/>
      <c r="L57" s="4">
        <f>SUM(J57:K57:H57:I57:G57)</f>
        <v>876.6</v>
      </c>
      <c r="M57" s="1" t="s">
        <v>286</v>
      </c>
      <c r="N57" s="7"/>
      <c r="O57" s="7" t="s">
        <v>292</v>
      </c>
    </row>
    <row r="58" spans="1:15" ht="30" customHeight="1" x14ac:dyDescent="0.3">
      <c r="A58" s="7" t="s">
        <v>293</v>
      </c>
      <c r="B58" s="8">
        <v>45495</v>
      </c>
      <c r="C58" s="9" t="s">
        <v>65</v>
      </c>
      <c r="D58" s="9" t="s">
        <v>46</v>
      </c>
      <c r="E58" s="9" t="s">
        <v>291</v>
      </c>
      <c r="F58" s="11"/>
      <c r="G58" s="11"/>
      <c r="H58" s="11"/>
      <c r="I58" s="11"/>
      <c r="J58" s="11">
        <v>20</v>
      </c>
      <c r="K58" s="11"/>
      <c r="L58" s="4">
        <f>SUM(J58:K58:H58:I58:G58)</f>
        <v>20</v>
      </c>
      <c r="M58" s="1" t="s">
        <v>286</v>
      </c>
      <c r="N58" s="7"/>
      <c r="O58" s="7" t="s">
        <v>292</v>
      </c>
    </row>
    <row r="59" spans="1:15" ht="30" customHeight="1" x14ac:dyDescent="0.3">
      <c r="A59" s="7" t="s">
        <v>294</v>
      </c>
      <c r="B59" s="8">
        <v>45495</v>
      </c>
      <c r="C59" s="9" t="s">
        <v>295</v>
      </c>
      <c r="D59" s="9" t="s">
        <v>296</v>
      </c>
      <c r="E59" s="9" t="s">
        <v>297</v>
      </c>
      <c r="F59" s="4">
        <v>15000</v>
      </c>
      <c r="G59" s="11">
        <v>50</v>
      </c>
      <c r="H59" s="11"/>
      <c r="I59" s="11"/>
      <c r="J59" s="11"/>
      <c r="K59" s="11"/>
      <c r="L59" s="4">
        <f>SUM(J59:K59:H59:I59:G59)</f>
        <v>50</v>
      </c>
      <c r="M59" s="1" t="s">
        <v>298</v>
      </c>
      <c r="N59" s="7"/>
      <c r="O59" s="7" t="s">
        <v>299</v>
      </c>
    </row>
    <row r="60" spans="1:15" ht="30" customHeight="1" x14ac:dyDescent="0.3">
      <c r="A60" s="7" t="s">
        <v>305</v>
      </c>
      <c r="B60" s="8">
        <v>45495</v>
      </c>
      <c r="C60" s="9" t="s">
        <v>300</v>
      </c>
      <c r="D60" s="9" t="s">
        <v>301</v>
      </c>
      <c r="E60" s="9" t="s">
        <v>302</v>
      </c>
      <c r="F60" s="11"/>
      <c r="G60" s="11">
        <v>0</v>
      </c>
      <c r="H60" s="11"/>
      <c r="I60" s="11"/>
      <c r="J60" s="11"/>
      <c r="K60" s="11"/>
      <c r="L60" s="4">
        <f>SUM(J60:K60:H60:I60:G60)</f>
        <v>0</v>
      </c>
      <c r="M60" s="1" t="s">
        <v>303</v>
      </c>
      <c r="N60" s="7"/>
      <c r="O60" s="7" t="s">
        <v>304</v>
      </c>
    </row>
    <row r="61" spans="1:15" ht="30" customHeight="1" x14ac:dyDescent="0.3">
      <c r="A61" s="7" t="s">
        <v>307</v>
      </c>
      <c r="B61" s="8">
        <v>45496</v>
      </c>
      <c r="C61" s="2" t="s">
        <v>308</v>
      </c>
      <c r="D61" s="2" t="s">
        <v>309</v>
      </c>
      <c r="E61" s="9" t="s">
        <v>310</v>
      </c>
      <c r="F61" s="4">
        <v>250000</v>
      </c>
      <c r="G61" s="11">
        <v>1589.25</v>
      </c>
      <c r="H61" s="11">
        <v>100</v>
      </c>
      <c r="I61" s="11"/>
      <c r="J61" s="11"/>
      <c r="K61" s="11"/>
      <c r="L61" s="4">
        <f>SUM(J61:K61:H61:I61:G61)</f>
        <v>1689.25</v>
      </c>
      <c r="M61" s="1" t="s">
        <v>311</v>
      </c>
      <c r="N61" s="7" t="s">
        <v>135</v>
      </c>
      <c r="O61" s="7" t="s">
        <v>312</v>
      </c>
    </row>
    <row r="62" spans="1:15" ht="30" customHeight="1" x14ac:dyDescent="0.3">
      <c r="A62" s="7" t="s">
        <v>313</v>
      </c>
      <c r="B62" s="8">
        <v>45496</v>
      </c>
      <c r="C62" s="9" t="s">
        <v>308</v>
      </c>
      <c r="D62" s="9" t="s">
        <v>314</v>
      </c>
      <c r="E62" s="9" t="s">
        <v>310</v>
      </c>
      <c r="F62" s="11"/>
      <c r="G62" s="11"/>
      <c r="H62" s="11"/>
      <c r="I62" s="11"/>
      <c r="J62" s="11">
        <v>20</v>
      </c>
      <c r="K62" s="11">
        <v>37.5</v>
      </c>
      <c r="L62" s="4">
        <f>SUM(J62:K62:H62:I62:G62)</f>
        <v>57.5</v>
      </c>
      <c r="M62" s="7" t="s">
        <v>311</v>
      </c>
      <c r="N62" s="7" t="s">
        <v>135</v>
      </c>
      <c r="O62" s="7" t="s">
        <v>312</v>
      </c>
    </row>
    <row r="63" spans="1:15" ht="30" customHeight="1" x14ac:dyDescent="0.3">
      <c r="A63" s="7" t="s">
        <v>315</v>
      </c>
      <c r="B63" s="8">
        <v>45497</v>
      </c>
      <c r="C63" s="9" t="s">
        <v>316</v>
      </c>
      <c r="D63" s="9" t="s">
        <v>155</v>
      </c>
      <c r="E63" s="9" t="s">
        <v>317</v>
      </c>
      <c r="F63" s="4">
        <v>13250</v>
      </c>
      <c r="G63" s="11">
        <v>84</v>
      </c>
      <c r="H63" s="11"/>
      <c r="I63" s="11"/>
      <c r="J63" s="11"/>
      <c r="K63" s="11"/>
      <c r="L63" s="4">
        <f>SUM(J63:K63:H63:I63:G63)</f>
        <v>84</v>
      </c>
      <c r="M63" s="7" t="s">
        <v>318</v>
      </c>
      <c r="N63" s="7" t="s">
        <v>164</v>
      </c>
      <c r="O63" s="7" t="s">
        <v>319</v>
      </c>
    </row>
    <row r="64" spans="1:15" ht="30" customHeight="1" x14ac:dyDescent="0.3">
      <c r="A64" s="7" t="s">
        <v>324</v>
      </c>
      <c r="B64" s="8">
        <v>45497</v>
      </c>
      <c r="C64" s="9" t="s">
        <v>320</v>
      </c>
      <c r="D64" s="9" t="s">
        <v>6</v>
      </c>
      <c r="E64" s="9" t="s">
        <v>321</v>
      </c>
      <c r="F64" s="11"/>
      <c r="G64" s="11"/>
      <c r="H64" s="11"/>
      <c r="I64" s="11">
        <v>75</v>
      </c>
      <c r="J64" s="11"/>
      <c r="K64" s="11"/>
      <c r="L64" s="4">
        <f>SUM(J64:K64:H64:I64:G64)</f>
        <v>75</v>
      </c>
      <c r="M64" s="7" t="s">
        <v>322</v>
      </c>
      <c r="N64" s="7"/>
      <c r="O64" s="7" t="s">
        <v>323</v>
      </c>
    </row>
    <row r="65" spans="1:15" ht="30" customHeight="1" x14ac:dyDescent="0.3">
      <c r="A65" s="7" t="s">
        <v>325</v>
      </c>
      <c r="B65" s="8">
        <v>45498</v>
      </c>
      <c r="C65" s="9" t="s">
        <v>326</v>
      </c>
      <c r="D65" s="9" t="s">
        <v>327</v>
      </c>
      <c r="E65" s="9" t="s">
        <v>328</v>
      </c>
      <c r="F65" s="4">
        <v>5639</v>
      </c>
      <c r="G65" s="11">
        <v>50</v>
      </c>
      <c r="H65" s="11"/>
      <c r="I65" s="11"/>
      <c r="J65" s="11"/>
      <c r="K65" s="11"/>
      <c r="L65" s="4">
        <f>SUM(J65:K65:H65:I65:G65)</f>
        <v>50</v>
      </c>
      <c r="M65" s="7" t="s">
        <v>129</v>
      </c>
      <c r="N65" s="7"/>
      <c r="O65" s="7" t="s">
        <v>329</v>
      </c>
    </row>
    <row r="66" spans="1:15" ht="30" customHeight="1" x14ac:dyDescent="0.3">
      <c r="A66" s="7" t="s">
        <v>330</v>
      </c>
      <c r="B66" s="8">
        <v>45498</v>
      </c>
      <c r="C66" s="9" t="s">
        <v>331</v>
      </c>
      <c r="D66" s="9" t="s">
        <v>111</v>
      </c>
      <c r="E66" s="9" t="s">
        <v>332</v>
      </c>
      <c r="F66" s="4">
        <v>35000</v>
      </c>
      <c r="G66" s="11">
        <v>495</v>
      </c>
      <c r="H66" s="11"/>
      <c r="I66" s="11"/>
      <c r="J66" s="11"/>
      <c r="K66" s="11"/>
      <c r="L66" s="4">
        <f>SUM(J66:K66:H66:I66:G66)</f>
        <v>495</v>
      </c>
      <c r="M66" s="7" t="s">
        <v>333</v>
      </c>
      <c r="N66" s="7"/>
      <c r="O66" s="7" t="s">
        <v>179</v>
      </c>
    </row>
    <row r="67" spans="1:15" ht="30" customHeight="1" x14ac:dyDescent="0.3">
      <c r="A67" s="7" t="s">
        <v>334</v>
      </c>
      <c r="B67" s="8">
        <v>45502</v>
      </c>
      <c r="C67" s="2" t="s">
        <v>335</v>
      </c>
      <c r="D67" s="2" t="s">
        <v>336</v>
      </c>
      <c r="E67" s="9" t="s">
        <v>337</v>
      </c>
      <c r="F67" s="4">
        <v>150000</v>
      </c>
      <c r="G67" s="11">
        <v>772</v>
      </c>
      <c r="H67" s="11">
        <v>100</v>
      </c>
      <c r="I67" s="11"/>
      <c r="J67" s="11"/>
      <c r="K67" s="11"/>
      <c r="L67" s="4">
        <f>SUM(J67:K67:H67:I67:G67)</f>
        <v>872</v>
      </c>
      <c r="M67" s="7" t="s">
        <v>338</v>
      </c>
      <c r="N67" s="7" t="s">
        <v>107</v>
      </c>
      <c r="O67" s="7" t="s">
        <v>136</v>
      </c>
    </row>
    <row r="68" spans="1:15" ht="30" customHeight="1" x14ac:dyDescent="0.3">
      <c r="A68" s="7" t="s">
        <v>339</v>
      </c>
      <c r="B68" s="8">
        <v>45502</v>
      </c>
      <c r="C68" s="9" t="s">
        <v>335</v>
      </c>
      <c r="D68" s="9" t="s">
        <v>46</v>
      </c>
      <c r="E68" s="9" t="s">
        <v>337</v>
      </c>
      <c r="F68" s="4"/>
      <c r="G68" s="11"/>
      <c r="H68" s="11"/>
      <c r="I68" s="11"/>
      <c r="J68" s="11">
        <v>15</v>
      </c>
      <c r="K68" s="11"/>
      <c r="L68" s="4">
        <f>SUM(J68:K68:H68:I68:G68)</f>
        <v>15</v>
      </c>
      <c r="M68" s="7" t="s">
        <v>338</v>
      </c>
      <c r="N68" s="7" t="s">
        <v>107</v>
      </c>
      <c r="O68" s="7" t="s">
        <v>136</v>
      </c>
    </row>
    <row r="69" spans="1:15" ht="30" customHeight="1" x14ac:dyDescent="0.3">
      <c r="A69" s="7" t="s">
        <v>340</v>
      </c>
      <c r="B69" s="8">
        <v>45502</v>
      </c>
      <c r="C69" s="2" t="s">
        <v>341</v>
      </c>
      <c r="D69" s="2" t="s">
        <v>342</v>
      </c>
      <c r="E69" s="9" t="s">
        <v>343</v>
      </c>
      <c r="F69" s="4">
        <v>580000</v>
      </c>
      <c r="G69" s="11">
        <v>1459.1</v>
      </c>
      <c r="H69" s="11">
        <v>100</v>
      </c>
      <c r="I69" s="11"/>
      <c r="J69" s="11"/>
      <c r="K69" s="11"/>
      <c r="L69" s="4">
        <f>SUM(J69:K69:H69:I69:G69)</f>
        <v>1559.1</v>
      </c>
      <c r="M69" s="7" t="s">
        <v>344</v>
      </c>
      <c r="N69" s="7" t="s">
        <v>135</v>
      </c>
      <c r="O69" s="7" t="s">
        <v>345</v>
      </c>
    </row>
    <row r="70" spans="1:15" ht="30" customHeight="1" x14ac:dyDescent="0.3">
      <c r="A70" s="7" t="s">
        <v>346</v>
      </c>
      <c r="B70" s="8">
        <v>45502</v>
      </c>
      <c r="C70" s="9" t="s">
        <v>341</v>
      </c>
      <c r="D70" s="9" t="s">
        <v>314</v>
      </c>
      <c r="E70" s="9" t="s">
        <v>343</v>
      </c>
      <c r="F70" s="4"/>
      <c r="G70" s="11"/>
      <c r="H70" s="11"/>
      <c r="I70" s="11"/>
      <c r="J70" s="11">
        <v>20</v>
      </c>
      <c r="K70" s="11">
        <v>25</v>
      </c>
      <c r="L70" s="4">
        <f>SUM(J70:K70:H70:I70:G70)</f>
        <v>45</v>
      </c>
      <c r="M70" s="7" t="s">
        <v>344</v>
      </c>
      <c r="N70" s="7" t="s">
        <v>135</v>
      </c>
      <c r="O70" s="7" t="s">
        <v>345</v>
      </c>
    </row>
    <row r="71" spans="1:15" ht="30" customHeight="1" x14ac:dyDescent="0.3">
      <c r="A71" s="7" t="s">
        <v>347</v>
      </c>
      <c r="B71" s="8">
        <v>45502</v>
      </c>
      <c r="C71" s="9" t="s">
        <v>348</v>
      </c>
      <c r="D71" s="9" t="s">
        <v>111</v>
      </c>
      <c r="E71" s="9" t="s">
        <v>349</v>
      </c>
      <c r="F71" s="4">
        <v>30000</v>
      </c>
      <c r="G71" s="11">
        <v>196</v>
      </c>
      <c r="H71" s="11"/>
      <c r="I71" s="11"/>
      <c r="J71" s="11"/>
      <c r="K71" s="11"/>
      <c r="L71" s="4">
        <f>SUM(J71:K71:H71:I71:G71)</f>
        <v>196</v>
      </c>
      <c r="M71" s="7" t="s">
        <v>350</v>
      </c>
      <c r="N71" s="7"/>
      <c r="O71" s="7" t="s">
        <v>222</v>
      </c>
    </row>
    <row r="72" spans="1:15" ht="30" customHeight="1" x14ac:dyDescent="0.3">
      <c r="A72" s="7" t="s">
        <v>351</v>
      </c>
      <c r="B72" s="8">
        <v>45503</v>
      </c>
      <c r="C72" s="2" t="s">
        <v>352</v>
      </c>
      <c r="D72" s="2" t="s">
        <v>353</v>
      </c>
      <c r="E72" s="9" t="s">
        <v>354</v>
      </c>
      <c r="F72" s="4">
        <v>500000</v>
      </c>
      <c r="G72" s="11">
        <v>1960.75</v>
      </c>
      <c r="H72" s="11">
        <v>100</v>
      </c>
      <c r="I72" s="11"/>
      <c r="J72" s="11"/>
      <c r="K72" s="11"/>
      <c r="L72" s="4">
        <f>SUM(J72:K72:H72:I72:G72)</f>
        <v>2060.75</v>
      </c>
      <c r="M72" s="7" t="s">
        <v>355</v>
      </c>
      <c r="N72" s="7"/>
      <c r="O72" s="7" t="s">
        <v>356</v>
      </c>
    </row>
    <row r="73" spans="1:15" ht="30" customHeight="1" x14ac:dyDescent="0.3">
      <c r="A73" s="7" t="s">
        <v>357</v>
      </c>
      <c r="B73" s="8">
        <v>45503</v>
      </c>
      <c r="C73" s="9" t="s">
        <v>352</v>
      </c>
      <c r="D73" s="9" t="s">
        <v>46</v>
      </c>
      <c r="E73" s="9" t="s">
        <v>354</v>
      </c>
      <c r="F73" s="4"/>
      <c r="G73" s="11"/>
      <c r="H73" s="11"/>
      <c r="I73" s="11"/>
      <c r="J73" s="11">
        <v>30</v>
      </c>
      <c r="K73" s="11"/>
      <c r="L73" s="4">
        <f>SUM(J73:K73:H73:I73:G73)</f>
        <v>30</v>
      </c>
      <c r="M73" s="7" t="s">
        <v>355</v>
      </c>
      <c r="N73" s="7"/>
      <c r="O73" s="7" t="s">
        <v>356</v>
      </c>
    </row>
    <row r="74" spans="1:15" ht="30" customHeight="1" x14ac:dyDescent="0.3">
      <c r="A74" s="7" t="s">
        <v>358</v>
      </c>
      <c r="B74" s="8">
        <v>45503</v>
      </c>
      <c r="C74" s="9" t="s">
        <v>359</v>
      </c>
      <c r="D74" s="9" t="s">
        <v>111</v>
      </c>
      <c r="E74" s="9" t="s">
        <v>360</v>
      </c>
      <c r="F74" s="4">
        <v>45000</v>
      </c>
      <c r="G74" s="11">
        <v>400</v>
      </c>
      <c r="H74" s="11"/>
      <c r="I74" s="11"/>
      <c r="J74" s="11"/>
      <c r="K74" s="11"/>
      <c r="L74" s="4">
        <f>SUM(J74:K74:H74:I74:G74)</f>
        <v>400</v>
      </c>
      <c r="M74" s="7" t="s">
        <v>279</v>
      </c>
      <c r="N74" s="7" t="s">
        <v>135</v>
      </c>
      <c r="O74" s="7" t="s">
        <v>361</v>
      </c>
    </row>
    <row r="75" spans="1:15" ht="30" customHeight="1" x14ac:dyDescent="0.3">
      <c r="A75" s="7" t="s">
        <v>362</v>
      </c>
      <c r="B75" s="8">
        <v>45503</v>
      </c>
      <c r="C75" s="9" t="s">
        <v>363</v>
      </c>
      <c r="D75" s="9" t="s">
        <v>364</v>
      </c>
      <c r="E75" s="9" t="s">
        <v>365</v>
      </c>
      <c r="F75" s="4">
        <v>75000</v>
      </c>
      <c r="G75" s="11">
        <v>50</v>
      </c>
      <c r="H75" s="11"/>
      <c r="I75" s="11"/>
      <c r="J75" s="11"/>
      <c r="K75" s="11"/>
      <c r="L75" s="4">
        <f>SUM(J75:K75:H75:I75:G75)</f>
        <v>50</v>
      </c>
      <c r="M75" s="7" t="s">
        <v>366</v>
      </c>
      <c r="N75" s="7"/>
      <c r="O75" s="7" t="s">
        <v>367</v>
      </c>
    </row>
    <row r="76" spans="1:15" ht="30" customHeight="1" x14ac:dyDescent="0.3">
      <c r="A76" s="7" t="s">
        <v>368</v>
      </c>
      <c r="B76" s="8">
        <v>45504</v>
      </c>
      <c r="C76" s="9" t="s">
        <v>369</v>
      </c>
      <c r="D76" s="9" t="s">
        <v>150</v>
      </c>
      <c r="E76" s="9" t="s">
        <v>370</v>
      </c>
      <c r="F76" s="4">
        <v>7078</v>
      </c>
      <c r="G76" s="11">
        <v>50</v>
      </c>
      <c r="H76" s="11"/>
      <c r="I76" s="11"/>
      <c r="J76" s="11"/>
      <c r="K76" s="11"/>
      <c r="L76" s="4">
        <f>SUM(J76:K76:H76:I76:G76)</f>
        <v>50</v>
      </c>
      <c r="M76" s="7" t="s">
        <v>249</v>
      </c>
      <c r="N76" s="7" t="s">
        <v>107</v>
      </c>
      <c r="O76" s="7" t="s">
        <v>367</v>
      </c>
    </row>
    <row r="77" spans="1:15" ht="30" customHeight="1" x14ac:dyDescent="0.3">
      <c r="A77" s="7" t="s">
        <v>371</v>
      </c>
      <c r="B77" s="8">
        <v>45504</v>
      </c>
      <c r="C77" s="9" t="s">
        <v>372</v>
      </c>
      <c r="D77" s="9" t="s">
        <v>6</v>
      </c>
      <c r="E77" s="9" t="s">
        <v>373</v>
      </c>
      <c r="F77" s="4"/>
      <c r="G77" s="11"/>
      <c r="H77" s="11"/>
      <c r="I77" s="11">
        <v>105</v>
      </c>
      <c r="J77" s="11"/>
      <c r="K77" s="11"/>
      <c r="L77" s="4">
        <f>SUM(J77:K77:H77:I77:G77)</f>
        <v>105</v>
      </c>
      <c r="M77" s="7" t="s">
        <v>129</v>
      </c>
      <c r="N77" s="7"/>
      <c r="O77" s="7" t="s">
        <v>374</v>
      </c>
    </row>
    <row r="78" spans="1:15" ht="30" customHeight="1" x14ac:dyDescent="0.3">
      <c r="A78" s="7" t="s">
        <v>375</v>
      </c>
      <c r="B78" s="8">
        <v>45504</v>
      </c>
      <c r="C78" s="9" t="s">
        <v>376</v>
      </c>
      <c r="D78" s="9" t="s">
        <v>327</v>
      </c>
      <c r="E78" s="9" t="s">
        <v>377</v>
      </c>
      <c r="F78" s="4">
        <v>10000</v>
      </c>
      <c r="G78" s="11">
        <v>96</v>
      </c>
      <c r="H78" s="11"/>
      <c r="I78" s="11"/>
      <c r="J78" s="11"/>
      <c r="K78" s="11"/>
      <c r="L78" s="4">
        <f>SUM(J78:K78:H78:I78:G78)</f>
        <v>96</v>
      </c>
      <c r="M78" s="7" t="s">
        <v>378</v>
      </c>
      <c r="N78" s="7"/>
      <c r="O78" s="7" t="s">
        <v>379</v>
      </c>
    </row>
    <row r="79" spans="1:15" ht="30" customHeight="1" x14ac:dyDescent="0.3">
      <c r="A79" s="7" t="s">
        <v>380</v>
      </c>
      <c r="B79" s="8">
        <v>45504</v>
      </c>
      <c r="C79" s="9" t="s">
        <v>381</v>
      </c>
      <c r="D79" s="9" t="s">
        <v>382</v>
      </c>
      <c r="E79" s="9" t="s">
        <v>383</v>
      </c>
      <c r="F79" s="4">
        <v>1600</v>
      </c>
      <c r="G79" s="11">
        <v>164</v>
      </c>
      <c r="H79" s="11"/>
      <c r="I79" s="11"/>
      <c r="J79" s="11"/>
      <c r="K79" s="11"/>
      <c r="L79" s="4">
        <f>SUM(J79:K79:H79:I79:G79)</f>
        <v>164</v>
      </c>
      <c r="M79" s="7" t="s">
        <v>225</v>
      </c>
      <c r="N79" s="7"/>
      <c r="O79" s="7" t="s">
        <v>384</v>
      </c>
    </row>
    <row r="80" spans="1:15" ht="30" customHeight="1" x14ac:dyDescent="0.3">
      <c r="A80" s="81"/>
      <c r="B80" s="71" t="s">
        <v>9</v>
      </c>
      <c r="C80" s="12" t="s">
        <v>32</v>
      </c>
      <c r="D80" s="12"/>
      <c r="E80" s="12" t="s">
        <v>13</v>
      </c>
      <c r="F80" s="13">
        <f t="shared" ref="F80:K80" si="0">SUM(F3:F79)</f>
        <v>6424324.8700000001</v>
      </c>
      <c r="G80" s="13">
        <f t="shared" si="0"/>
        <v>24251.75</v>
      </c>
      <c r="H80" s="13">
        <f t="shared" si="0"/>
        <v>1400</v>
      </c>
      <c r="I80" s="13">
        <f>SUM(I3:I79)</f>
        <v>910</v>
      </c>
      <c r="J80" s="13">
        <f t="shared" si="0"/>
        <v>305</v>
      </c>
      <c r="K80" s="13">
        <f t="shared" si="0"/>
        <v>177.5</v>
      </c>
      <c r="L80" s="13">
        <f>SUM(L3:L79)</f>
        <v>27044.249999999996</v>
      </c>
      <c r="M80" s="78"/>
      <c r="N80" s="15"/>
      <c r="O80" s="14"/>
    </row>
    <row r="81" spans="1:15" ht="30" customHeight="1" thickBot="1" x14ac:dyDescent="0.35">
      <c r="A81" s="69" t="s">
        <v>14</v>
      </c>
      <c r="B81" s="70" t="s">
        <v>9</v>
      </c>
      <c r="C81" s="16" t="s">
        <v>32</v>
      </c>
      <c r="D81" s="16"/>
      <c r="E81" s="16"/>
      <c r="F81" s="17">
        <f t="shared" ref="F81:K81" si="1">F80</f>
        <v>6424324.8700000001</v>
      </c>
      <c r="G81" s="17">
        <f t="shared" si="1"/>
        <v>24251.75</v>
      </c>
      <c r="H81" s="17">
        <f t="shared" si="1"/>
        <v>1400</v>
      </c>
      <c r="I81" s="17">
        <f t="shared" si="1"/>
        <v>910</v>
      </c>
      <c r="J81" s="17">
        <f t="shared" si="1"/>
        <v>305</v>
      </c>
      <c r="K81" s="17">
        <f t="shared" si="1"/>
        <v>177.5</v>
      </c>
      <c r="L81" s="17">
        <f>L80</f>
        <v>27044.249999999996</v>
      </c>
      <c r="M81" s="75"/>
      <c r="N81" s="18"/>
      <c r="O81" s="18"/>
    </row>
    <row r="82" spans="1:15" ht="63.75" customHeight="1" x14ac:dyDescent="0.3">
      <c r="A82" s="7"/>
      <c r="B82" s="8"/>
      <c r="C82" s="19"/>
      <c r="D82" s="20"/>
      <c r="E82" s="20"/>
      <c r="F82" s="21" t="s">
        <v>15</v>
      </c>
      <c r="G82" s="22" t="s">
        <v>16</v>
      </c>
      <c r="H82" s="23"/>
      <c r="I82" s="24" t="s">
        <v>9</v>
      </c>
      <c r="J82" s="10"/>
      <c r="K82" s="10"/>
      <c r="L82" s="77"/>
      <c r="M82" s="72" t="s">
        <v>33</v>
      </c>
      <c r="N82" s="73" t="s">
        <v>34</v>
      </c>
      <c r="O82" s="74" t="s">
        <v>35</v>
      </c>
    </row>
    <row r="83" spans="1:15" ht="30" customHeight="1" x14ac:dyDescent="0.3">
      <c r="A83" s="7"/>
      <c r="B83" s="8"/>
      <c r="C83" s="181" t="s">
        <v>306</v>
      </c>
      <c r="D83" s="103"/>
      <c r="E83" s="26" t="s">
        <v>41</v>
      </c>
      <c r="F83" s="14" t="s">
        <v>385</v>
      </c>
      <c r="G83" s="27">
        <v>30</v>
      </c>
      <c r="H83" s="28"/>
      <c r="I83" s="29">
        <v>30</v>
      </c>
      <c r="J83" s="30" t="s">
        <v>32</v>
      </c>
      <c r="K83" s="30"/>
      <c r="L83" s="31"/>
      <c r="M83" s="76" t="s">
        <v>36</v>
      </c>
      <c r="N83" s="79" t="s">
        <v>37</v>
      </c>
      <c r="O83" s="80" t="str">
        <f>N83</f>
        <v>0</v>
      </c>
    </row>
    <row r="84" spans="1:15" ht="30" customHeight="1" x14ac:dyDescent="0.3">
      <c r="A84" s="7"/>
      <c r="B84" s="8"/>
      <c r="C84" s="25"/>
      <c r="D84" s="26"/>
      <c r="E84" s="26" t="s">
        <v>17</v>
      </c>
      <c r="F84" s="14"/>
      <c r="G84" s="27"/>
      <c r="H84" s="28"/>
      <c r="I84" s="29"/>
      <c r="J84" s="32" t="s">
        <v>18</v>
      </c>
      <c r="K84" s="32"/>
      <c r="L84" s="33">
        <f>L81+I91</f>
        <v>28009.249999999996</v>
      </c>
      <c r="M84" s="7"/>
      <c r="N84" s="7"/>
      <c r="O84" s="7"/>
    </row>
    <row r="85" spans="1:15" ht="30" customHeight="1" x14ac:dyDescent="0.3">
      <c r="A85" s="7"/>
      <c r="B85" s="8"/>
      <c r="C85" s="25"/>
      <c r="D85" s="26"/>
      <c r="E85" s="26" t="s">
        <v>19</v>
      </c>
      <c r="F85" s="14" t="s">
        <v>386</v>
      </c>
      <c r="G85" s="27">
        <v>50</v>
      </c>
      <c r="H85" s="28"/>
      <c r="I85" s="29">
        <v>50</v>
      </c>
      <c r="J85" s="34" t="s">
        <v>13</v>
      </c>
      <c r="K85" s="34"/>
      <c r="L85" s="35" t="s">
        <v>32</v>
      </c>
      <c r="M85" s="7"/>
      <c r="N85" s="7"/>
      <c r="O85" s="7"/>
    </row>
    <row r="86" spans="1:15" ht="30" customHeight="1" x14ac:dyDescent="0.3">
      <c r="A86" s="7"/>
      <c r="B86" s="8"/>
      <c r="C86" s="25"/>
      <c r="D86" s="26"/>
      <c r="E86" s="26" t="s">
        <v>20</v>
      </c>
      <c r="F86" s="26">
        <v>5</v>
      </c>
      <c r="G86" s="27">
        <v>835</v>
      </c>
      <c r="H86" s="28"/>
      <c r="I86" s="184">
        <v>835</v>
      </c>
      <c r="J86" s="28"/>
      <c r="K86" s="28"/>
      <c r="L86" s="36"/>
      <c r="M86" s="7"/>
      <c r="N86" s="7"/>
      <c r="O86" s="7"/>
    </row>
    <row r="87" spans="1:15" ht="30" customHeight="1" x14ac:dyDescent="0.3">
      <c r="A87" s="7"/>
      <c r="B87" s="8"/>
      <c r="C87" s="37" t="s">
        <v>25</v>
      </c>
      <c r="D87" s="26" t="s">
        <v>26</v>
      </c>
      <c r="E87" s="26" t="s">
        <v>21</v>
      </c>
      <c r="F87" s="14"/>
      <c r="G87" s="27"/>
      <c r="H87" s="28"/>
      <c r="I87" s="29"/>
      <c r="J87" s="38" t="s">
        <v>49</v>
      </c>
      <c r="K87" s="39"/>
      <c r="L87" s="40"/>
      <c r="M87" s="7"/>
      <c r="N87" s="7"/>
      <c r="O87" s="7"/>
    </row>
    <row r="88" spans="1:15" ht="30" customHeight="1" thickBot="1" x14ac:dyDescent="0.35">
      <c r="A88" s="7"/>
      <c r="B88" s="8"/>
      <c r="C88" s="41"/>
      <c r="D88" s="42"/>
      <c r="E88" s="42" t="s">
        <v>22</v>
      </c>
      <c r="F88" s="43" t="s">
        <v>386</v>
      </c>
      <c r="G88" s="44">
        <v>50</v>
      </c>
      <c r="H88" s="45"/>
      <c r="I88" s="29">
        <v>50</v>
      </c>
      <c r="J88" s="46" t="s">
        <v>28</v>
      </c>
      <c r="K88" s="47"/>
      <c r="L88" s="48"/>
      <c r="M88" s="7"/>
      <c r="N88" s="7"/>
      <c r="O88" s="7"/>
    </row>
    <row r="89" spans="1:15" ht="30" customHeight="1" thickBot="1" x14ac:dyDescent="0.35">
      <c r="A89" s="7"/>
      <c r="B89" s="49"/>
      <c r="C89" s="9"/>
      <c r="D89" s="42"/>
      <c r="E89" s="50" t="s">
        <v>27</v>
      </c>
      <c r="F89" s="51"/>
      <c r="G89" s="52"/>
      <c r="H89" s="45"/>
      <c r="I89" s="53">
        <v>0</v>
      </c>
      <c r="J89" s="46"/>
      <c r="K89" s="47"/>
      <c r="L89" s="48"/>
      <c r="M89" s="7"/>
      <c r="N89" s="7"/>
      <c r="O89" s="7"/>
    </row>
    <row r="90" spans="1:15" ht="30" customHeight="1" thickBot="1" x14ac:dyDescent="0.35">
      <c r="A90" s="7"/>
      <c r="B90" s="8"/>
      <c r="C90" s="54"/>
      <c r="D90" s="55"/>
      <c r="E90" s="56" t="s">
        <v>23</v>
      </c>
      <c r="F90" s="57"/>
      <c r="G90" s="58"/>
      <c r="H90" s="57"/>
      <c r="I90" s="59">
        <f>SUM(I83:I89)</f>
        <v>965</v>
      </c>
      <c r="J90" s="60" t="s">
        <v>13</v>
      </c>
      <c r="K90" s="160">
        <f>L84</f>
        <v>28009.249999999996</v>
      </c>
      <c r="L90" s="61" t="s">
        <v>32</v>
      </c>
      <c r="M90" s="7"/>
      <c r="N90" s="7"/>
      <c r="O90" s="7"/>
    </row>
    <row r="91" spans="1:15" ht="30" customHeight="1" thickBot="1" x14ac:dyDescent="0.35">
      <c r="A91" s="7"/>
      <c r="B91" s="8"/>
      <c r="C91" s="62"/>
      <c r="D91" s="63"/>
      <c r="E91" s="64" t="s">
        <v>24</v>
      </c>
      <c r="F91" s="65"/>
      <c r="G91" s="66"/>
      <c r="H91" s="65"/>
      <c r="I91" s="67">
        <f>I90</f>
        <v>965</v>
      </c>
      <c r="J91" s="10"/>
      <c r="K91" s="10"/>
      <c r="L91" s="11"/>
      <c r="M91" s="7"/>
      <c r="N91" s="7"/>
      <c r="O91" s="7"/>
    </row>
  </sheetData>
  <phoneticPr fontId="2" type="noConversion"/>
  <printOptions horizontalCentered="1" verticalCentered="1" gridLines="1"/>
  <pageMargins left="0" right="0" top="0" bottom="0" header="0" footer="0"/>
  <pageSetup scale="21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P77"/>
  <sheetViews>
    <sheetView tabSelected="1" workbookViewId="0">
      <selection sqref="A1:P68"/>
    </sheetView>
  </sheetViews>
  <sheetFormatPr defaultColWidth="0" defaultRowHeight="12.75" zeroHeight="1" x14ac:dyDescent="0.2"/>
  <cols>
    <col min="1" max="1" width="10.140625" bestFit="1" customWidth="1"/>
    <col min="2" max="2" width="7.85546875" bestFit="1" customWidth="1"/>
    <col min="3" max="3" width="24.42578125" customWidth="1"/>
    <col min="4" max="4" width="39.28515625" customWidth="1"/>
    <col min="5" max="5" width="33.85546875" bestFit="1" customWidth="1"/>
    <col min="6" max="6" width="15.7109375" customWidth="1"/>
    <col min="7" max="7" width="12.42578125" bestFit="1" customWidth="1"/>
    <col min="8" max="8" width="10.140625" bestFit="1" customWidth="1"/>
    <col min="9" max="9" width="10.42578125" bestFit="1" customWidth="1"/>
    <col min="10" max="10" width="11.28515625" bestFit="1" customWidth="1"/>
    <col min="11" max="11" width="12.85546875" customWidth="1"/>
    <col min="12" max="12" width="16.42578125" style="183" customWidth="1"/>
    <col min="13" max="13" width="14" style="183" customWidth="1"/>
    <col min="14" max="14" width="9.5703125" bestFit="1" customWidth="1"/>
    <col min="15" max="15" width="9" bestFit="1" customWidth="1"/>
    <col min="16" max="16" width="7.42578125" bestFit="1" customWidth="1"/>
    <col min="17" max="16384" width="8.7109375" hidden="1"/>
  </cols>
  <sheetData>
    <row r="1" spans="1:16" ht="13.5" thickBot="1" x14ac:dyDescent="0.25">
      <c r="A1" s="316" t="s">
        <v>61</v>
      </c>
      <c r="B1" s="316"/>
      <c r="C1" s="316"/>
      <c r="D1" s="316"/>
      <c r="E1" s="316"/>
      <c r="F1" s="316"/>
      <c r="G1" s="316"/>
      <c r="H1" s="316"/>
      <c r="I1" s="316"/>
      <c r="J1" s="316"/>
      <c r="K1" s="316"/>
      <c r="L1" s="316"/>
      <c r="M1" s="316"/>
      <c r="N1" s="316"/>
      <c r="O1" s="316"/>
      <c r="P1" s="316"/>
    </row>
    <row r="2" spans="1:16" x14ac:dyDescent="0.2">
      <c r="A2" s="203" t="s">
        <v>0</v>
      </c>
      <c r="B2" s="317" t="s">
        <v>1</v>
      </c>
      <c r="C2" s="318" t="s">
        <v>2</v>
      </c>
      <c r="D2" s="318" t="s">
        <v>39</v>
      </c>
      <c r="E2" s="318" t="s">
        <v>3</v>
      </c>
      <c r="F2" s="319" t="s">
        <v>4</v>
      </c>
      <c r="G2" s="320" t="s">
        <v>0</v>
      </c>
      <c r="H2" s="319" t="s">
        <v>5</v>
      </c>
      <c r="I2" s="319" t="s">
        <v>6</v>
      </c>
      <c r="J2" s="319" t="s">
        <v>7</v>
      </c>
      <c r="K2" s="319" t="s">
        <v>8</v>
      </c>
      <c r="L2" s="321" t="s">
        <v>9</v>
      </c>
      <c r="M2" s="321" t="s">
        <v>51</v>
      </c>
      <c r="N2" s="203" t="s">
        <v>10</v>
      </c>
      <c r="O2" s="203" t="s">
        <v>11</v>
      </c>
      <c r="P2" s="203" t="s">
        <v>12</v>
      </c>
    </row>
    <row r="3" spans="1:16" x14ac:dyDescent="0.2">
      <c r="A3" s="322" t="s">
        <v>1550</v>
      </c>
      <c r="B3" s="323">
        <v>45748</v>
      </c>
      <c r="C3" s="318" t="s">
        <v>1551</v>
      </c>
      <c r="D3" s="318" t="s">
        <v>91</v>
      </c>
      <c r="E3" s="324" t="s">
        <v>1552</v>
      </c>
      <c r="F3" s="320">
        <v>236000</v>
      </c>
      <c r="G3" s="325">
        <v>0</v>
      </c>
      <c r="H3" s="320"/>
      <c r="I3" s="320"/>
      <c r="J3" s="320"/>
      <c r="K3" s="320"/>
      <c r="L3" s="321">
        <v>0</v>
      </c>
      <c r="M3" s="321"/>
      <c r="N3" s="203" t="s">
        <v>1553</v>
      </c>
      <c r="O3" s="203" t="s">
        <v>69</v>
      </c>
      <c r="P3" s="203" t="s">
        <v>665</v>
      </c>
    </row>
    <row r="4" spans="1:16" x14ac:dyDescent="0.2">
      <c r="A4" s="322" t="s">
        <v>1554</v>
      </c>
      <c r="B4" s="323">
        <v>45748</v>
      </c>
      <c r="C4" s="324" t="s">
        <v>1551</v>
      </c>
      <c r="D4" s="324" t="s">
        <v>46</v>
      </c>
      <c r="E4" s="324" t="s">
        <v>1552</v>
      </c>
      <c r="F4" s="320"/>
      <c r="G4" s="325"/>
      <c r="H4" s="320"/>
      <c r="I4" s="320"/>
      <c r="J4" s="325">
        <v>0</v>
      </c>
      <c r="K4" s="320"/>
      <c r="L4" s="321">
        <v>0</v>
      </c>
      <c r="M4" s="321"/>
      <c r="N4" s="203" t="s">
        <v>1553</v>
      </c>
      <c r="O4" s="203" t="s">
        <v>69</v>
      </c>
      <c r="P4" s="203" t="s">
        <v>665</v>
      </c>
    </row>
    <row r="5" spans="1:16" x14ac:dyDescent="0.2">
      <c r="A5" s="322" t="s">
        <v>1555</v>
      </c>
      <c r="B5" s="323">
        <v>45748</v>
      </c>
      <c r="C5" s="324" t="s">
        <v>1556</v>
      </c>
      <c r="D5" s="324" t="s">
        <v>98</v>
      </c>
      <c r="E5" s="324" t="s">
        <v>1557</v>
      </c>
      <c r="F5" s="320">
        <v>180</v>
      </c>
      <c r="G5" s="325">
        <v>350</v>
      </c>
      <c r="H5" s="325"/>
      <c r="I5" s="320"/>
      <c r="J5" s="325"/>
      <c r="K5" s="320"/>
      <c r="L5" s="321">
        <f t="shared" ref="L5:L56" si="0">G5+H5+I5+J5+K5</f>
        <v>350</v>
      </c>
      <c r="M5" s="321"/>
      <c r="N5" s="203" t="s">
        <v>560</v>
      </c>
      <c r="O5" s="203"/>
      <c r="P5" s="203" t="s">
        <v>1558</v>
      </c>
    </row>
    <row r="6" spans="1:16" x14ac:dyDescent="0.2">
      <c r="A6" s="322" t="s">
        <v>1559</v>
      </c>
      <c r="B6" s="323">
        <v>45748</v>
      </c>
      <c r="C6" s="324" t="s">
        <v>1562</v>
      </c>
      <c r="D6" s="324" t="s">
        <v>155</v>
      </c>
      <c r="E6" s="324" t="s">
        <v>1563</v>
      </c>
      <c r="F6" s="320">
        <v>20000</v>
      </c>
      <c r="G6" s="325">
        <v>55</v>
      </c>
      <c r="H6" s="320"/>
      <c r="I6" s="320"/>
      <c r="J6" s="325"/>
      <c r="K6" s="325"/>
      <c r="L6" s="321">
        <f t="shared" si="0"/>
        <v>55</v>
      </c>
      <c r="M6" s="321"/>
      <c r="N6" s="203" t="s">
        <v>879</v>
      </c>
      <c r="O6" s="203" t="s">
        <v>135</v>
      </c>
      <c r="P6" s="203" t="s">
        <v>1564</v>
      </c>
    </row>
    <row r="7" spans="1:16" x14ac:dyDescent="0.2">
      <c r="A7" s="322" t="s">
        <v>1560</v>
      </c>
      <c r="B7" s="326">
        <v>45748</v>
      </c>
      <c r="C7" s="327" t="s">
        <v>1565</v>
      </c>
      <c r="D7" s="324" t="s">
        <v>155</v>
      </c>
      <c r="E7" s="324" t="s">
        <v>1566</v>
      </c>
      <c r="F7" s="325"/>
      <c r="G7" s="325">
        <v>72</v>
      </c>
      <c r="H7" s="320"/>
      <c r="I7" s="325"/>
      <c r="J7" s="325"/>
      <c r="K7" s="320"/>
      <c r="L7" s="321">
        <f t="shared" si="0"/>
        <v>72</v>
      </c>
      <c r="M7" s="321"/>
      <c r="N7" s="203" t="s">
        <v>255</v>
      </c>
      <c r="O7" s="322"/>
      <c r="P7" s="203" t="s">
        <v>1567</v>
      </c>
    </row>
    <row r="8" spans="1:16" x14ac:dyDescent="0.2">
      <c r="A8" s="322" t="s">
        <v>1561</v>
      </c>
      <c r="B8" s="323">
        <v>45748</v>
      </c>
      <c r="C8" s="318" t="s">
        <v>1568</v>
      </c>
      <c r="D8" s="318" t="s">
        <v>91</v>
      </c>
      <c r="E8" s="324" t="s">
        <v>1569</v>
      </c>
      <c r="F8" s="320">
        <v>230000</v>
      </c>
      <c r="G8" s="325">
        <v>1129</v>
      </c>
      <c r="H8" s="325">
        <v>100</v>
      </c>
      <c r="I8" s="320"/>
      <c r="J8" s="325"/>
      <c r="K8" s="320"/>
      <c r="L8" s="321">
        <f t="shared" si="0"/>
        <v>1229</v>
      </c>
      <c r="M8" s="321"/>
      <c r="N8" s="203" t="s">
        <v>464</v>
      </c>
      <c r="O8" s="203"/>
      <c r="P8" s="203" t="s">
        <v>1570</v>
      </c>
    </row>
    <row r="9" spans="1:16" x14ac:dyDescent="0.2">
      <c r="A9" s="322" t="s">
        <v>1701</v>
      </c>
      <c r="B9" s="323">
        <v>45748</v>
      </c>
      <c r="C9" s="324" t="s">
        <v>1568</v>
      </c>
      <c r="D9" s="324" t="s">
        <v>46</v>
      </c>
      <c r="E9" s="324" t="s">
        <v>1569</v>
      </c>
      <c r="F9" s="320"/>
      <c r="G9" s="325"/>
      <c r="H9" s="320"/>
      <c r="I9" s="325"/>
      <c r="J9" s="325">
        <v>20</v>
      </c>
      <c r="K9" s="320"/>
      <c r="L9" s="321">
        <f t="shared" si="0"/>
        <v>20</v>
      </c>
      <c r="M9" s="321"/>
      <c r="N9" s="203" t="s">
        <v>464</v>
      </c>
      <c r="O9" s="203"/>
      <c r="P9" s="203" t="s">
        <v>1570</v>
      </c>
    </row>
    <row r="10" spans="1:16" x14ac:dyDescent="0.2">
      <c r="A10" s="322" t="s">
        <v>1702</v>
      </c>
      <c r="B10" s="326">
        <v>45748</v>
      </c>
      <c r="C10" s="327" t="s">
        <v>1568</v>
      </c>
      <c r="D10" s="324" t="s">
        <v>6</v>
      </c>
      <c r="E10" s="324" t="s">
        <v>1569</v>
      </c>
      <c r="F10" s="320"/>
      <c r="G10" s="325"/>
      <c r="H10" s="320"/>
      <c r="I10" s="325">
        <v>95</v>
      </c>
      <c r="J10" s="325"/>
      <c r="K10" s="320"/>
      <c r="L10" s="321">
        <f t="shared" si="0"/>
        <v>95</v>
      </c>
      <c r="M10" s="321"/>
      <c r="N10" s="203" t="s">
        <v>464</v>
      </c>
      <c r="O10" s="203"/>
      <c r="P10" s="203" t="s">
        <v>1570</v>
      </c>
    </row>
    <row r="11" spans="1:16" x14ac:dyDescent="0.2">
      <c r="A11" s="322" t="s">
        <v>1571</v>
      </c>
      <c r="B11" s="323">
        <v>45749</v>
      </c>
      <c r="C11" s="324" t="s">
        <v>1572</v>
      </c>
      <c r="D11" s="324" t="s">
        <v>1573</v>
      </c>
      <c r="E11" s="324" t="s">
        <v>1574</v>
      </c>
      <c r="F11" s="320">
        <v>50</v>
      </c>
      <c r="G11" s="325"/>
      <c r="H11" s="320"/>
      <c r="I11" s="320"/>
      <c r="J11" s="325"/>
      <c r="K11" s="320"/>
      <c r="L11" s="321">
        <f t="shared" si="0"/>
        <v>0</v>
      </c>
      <c r="M11" s="321"/>
      <c r="N11" s="203" t="s">
        <v>1575</v>
      </c>
      <c r="O11" s="203"/>
      <c r="P11" s="203" t="s">
        <v>1576</v>
      </c>
    </row>
    <row r="12" spans="1:16" x14ac:dyDescent="0.2">
      <c r="A12" s="322" t="s">
        <v>1577</v>
      </c>
      <c r="B12" s="323">
        <v>45749</v>
      </c>
      <c r="C12" s="318" t="s">
        <v>1580</v>
      </c>
      <c r="D12" s="318" t="s">
        <v>91</v>
      </c>
      <c r="E12" s="324" t="s">
        <v>1581</v>
      </c>
      <c r="F12" s="320">
        <v>495000</v>
      </c>
      <c r="G12" s="325">
        <v>1700.25</v>
      </c>
      <c r="H12" s="325">
        <v>100</v>
      </c>
      <c r="I12" s="320"/>
      <c r="J12" s="325"/>
      <c r="K12" s="320"/>
      <c r="L12" s="321">
        <f t="shared" si="0"/>
        <v>1800.25</v>
      </c>
      <c r="M12" s="321"/>
      <c r="N12" s="203" t="s">
        <v>410</v>
      </c>
      <c r="O12" s="203"/>
      <c r="P12" s="203" t="s">
        <v>761</v>
      </c>
    </row>
    <row r="13" spans="1:16" x14ac:dyDescent="0.2">
      <c r="A13" s="322" t="s">
        <v>1578</v>
      </c>
      <c r="B13" s="323">
        <v>45749</v>
      </c>
      <c r="C13" s="324" t="s">
        <v>1580</v>
      </c>
      <c r="D13" s="324" t="s">
        <v>1054</v>
      </c>
      <c r="E13" s="324" t="s">
        <v>1581</v>
      </c>
      <c r="F13" s="320"/>
      <c r="G13" s="325"/>
      <c r="H13" s="325"/>
      <c r="I13" s="320"/>
      <c r="J13" s="325">
        <v>20</v>
      </c>
      <c r="K13" s="325">
        <v>50</v>
      </c>
      <c r="L13" s="321">
        <f t="shared" si="0"/>
        <v>70</v>
      </c>
      <c r="M13" s="321"/>
      <c r="N13" s="203" t="s">
        <v>410</v>
      </c>
      <c r="O13" s="203"/>
      <c r="P13" s="203" t="s">
        <v>761</v>
      </c>
    </row>
    <row r="14" spans="1:16" x14ac:dyDescent="0.2">
      <c r="A14" s="322" t="s">
        <v>1579</v>
      </c>
      <c r="B14" s="323">
        <v>45749</v>
      </c>
      <c r="C14" s="324" t="s">
        <v>1580</v>
      </c>
      <c r="D14" s="324" t="s">
        <v>6</v>
      </c>
      <c r="E14" s="324" t="s">
        <v>1581</v>
      </c>
      <c r="F14" s="320"/>
      <c r="G14" s="325"/>
      <c r="H14" s="320"/>
      <c r="I14" s="325">
        <v>130</v>
      </c>
      <c r="J14" s="325"/>
      <c r="K14" s="325"/>
      <c r="L14" s="321">
        <f t="shared" si="0"/>
        <v>130</v>
      </c>
      <c r="M14" s="321"/>
      <c r="N14" s="203" t="s">
        <v>410</v>
      </c>
      <c r="O14" s="322"/>
      <c r="P14" s="203" t="s">
        <v>761</v>
      </c>
    </row>
    <row r="15" spans="1:16" x14ac:dyDescent="0.2">
      <c r="A15" s="322" t="s">
        <v>1582</v>
      </c>
      <c r="B15" s="323">
        <v>45751</v>
      </c>
      <c r="C15" s="324" t="s">
        <v>644</v>
      </c>
      <c r="D15" s="324" t="s">
        <v>6</v>
      </c>
      <c r="E15" s="324" t="s">
        <v>1583</v>
      </c>
      <c r="F15" s="325"/>
      <c r="G15" s="325"/>
      <c r="H15" s="325"/>
      <c r="I15" s="325">
        <v>100</v>
      </c>
      <c r="J15" s="325"/>
      <c r="K15" s="320"/>
      <c r="L15" s="321">
        <f t="shared" si="0"/>
        <v>100</v>
      </c>
      <c r="M15" s="321"/>
      <c r="N15" s="203" t="s">
        <v>303</v>
      </c>
      <c r="O15" s="322"/>
      <c r="P15" s="203" t="s">
        <v>984</v>
      </c>
    </row>
    <row r="16" spans="1:16" x14ac:dyDescent="0.2">
      <c r="A16" s="322" t="s">
        <v>1584</v>
      </c>
      <c r="B16" s="323">
        <v>45751</v>
      </c>
      <c r="C16" s="324" t="s">
        <v>1585</v>
      </c>
      <c r="D16" s="324" t="s">
        <v>175</v>
      </c>
      <c r="E16" s="324" t="s">
        <v>1586</v>
      </c>
      <c r="F16" s="320">
        <v>9200</v>
      </c>
      <c r="G16" s="325">
        <v>274.75</v>
      </c>
      <c r="H16" s="325"/>
      <c r="I16" s="320"/>
      <c r="J16" s="325"/>
      <c r="K16" s="325"/>
      <c r="L16" s="321">
        <f t="shared" si="0"/>
        <v>274.75</v>
      </c>
      <c r="M16" s="321"/>
      <c r="N16" s="203" t="s">
        <v>1575</v>
      </c>
      <c r="O16" s="322"/>
      <c r="P16" s="203" t="s">
        <v>1587</v>
      </c>
    </row>
    <row r="17" spans="1:16" x14ac:dyDescent="0.2">
      <c r="A17" s="322" t="s">
        <v>1588</v>
      </c>
      <c r="B17" s="323">
        <v>45751</v>
      </c>
      <c r="C17" s="324" t="s">
        <v>1589</v>
      </c>
      <c r="D17" s="324" t="s">
        <v>98</v>
      </c>
      <c r="E17" s="324" t="s">
        <v>1590</v>
      </c>
      <c r="F17" s="320">
        <v>75000</v>
      </c>
      <c r="G17" s="325">
        <v>350</v>
      </c>
      <c r="H17" s="325"/>
      <c r="I17" s="325"/>
      <c r="J17" s="325"/>
      <c r="K17" s="325"/>
      <c r="L17" s="321">
        <f t="shared" si="0"/>
        <v>350</v>
      </c>
      <c r="M17" s="321"/>
      <c r="N17" s="203" t="s">
        <v>286</v>
      </c>
      <c r="O17" s="203"/>
      <c r="P17" s="203" t="s">
        <v>1591</v>
      </c>
    </row>
    <row r="18" spans="1:16" x14ac:dyDescent="0.2">
      <c r="A18" s="322" t="s">
        <v>1592</v>
      </c>
      <c r="B18" s="323">
        <v>45751</v>
      </c>
      <c r="C18" s="324" t="s">
        <v>1279</v>
      </c>
      <c r="D18" s="324" t="s">
        <v>6</v>
      </c>
      <c r="E18" s="324" t="s">
        <v>1402</v>
      </c>
      <c r="F18" s="320"/>
      <c r="G18" s="325"/>
      <c r="H18" s="325"/>
      <c r="I18" s="325">
        <v>85</v>
      </c>
      <c r="J18" s="325"/>
      <c r="K18" s="325"/>
      <c r="L18" s="321">
        <f t="shared" si="0"/>
        <v>85</v>
      </c>
      <c r="M18" s="321"/>
      <c r="N18" s="203" t="s">
        <v>298</v>
      </c>
      <c r="O18" s="322"/>
      <c r="P18" s="203" t="s">
        <v>1404</v>
      </c>
    </row>
    <row r="19" spans="1:16" x14ac:dyDescent="0.2">
      <c r="A19" s="322" t="s">
        <v>1593</v>
      </c>
      <c r="B19" s="323">
        <v>45751</v>
      </c>
      <c r="C19" s="324" t="s">
        <v>1598</v>
      </c>
      <c r="D19" s="324" t="s">
        <v>104</v>
      </c>
      <c r="E19" s="324" t="s">
        <v>1594</v>
      </c>
      <c r="F19" s="320">
        <v>10997</v>
      </c>
      <c r="G19" s="325">
        <v>25</v>
      </c>
      <c r="H19" s="325"/>
      <c r="I19" s="325"/>
      <c r="J19" s="325"/>
      <c r="K19" s="325"/>
      <c r="L19" s="321">
        <f t="shared" si="0"/>
        <v>25</v>
      </c>
      <c r="M19" s="321"/>
      <c r="N19" s="203" t="s">
        <v>1222</v>
      </c>
      <c r="O19" s="203"/>
      <c r="P19" s="203" t="s">
        <v>520</v>
      </c>
    </row>
    <row r="20" spans="1:16" x14ac:dyDescent="0.2">
      <c r="A20" s="322" t="s">
        <v>1595</v>
      </c>
      <c r="B20" s="323">
        <v>45752</v>
      </c>
      <c r="C20" s="324" t="s">
        <v>1599</v>
      </c>
      <c r="D20" s="324" t="s">
        <v>1110</v>
      </c>
      <c r="E20" s="324" t="s">
        <v>1601</v>
      </c>
      <c r="F20" s="320">
        <v>85000</v>
      </c>
      <c r="G20" s="325">
        <v>926.75</v>
      </c>
      <c r="H20" s="325"/>
      <c r="I20" s="325"/>
      <c r="J20" s="325"/>
      <c r="K20" s="325"/>
      <c r="L20" s="321">
        <f t="shared" si="0"/>
        <v>926.75</v>
      </c>
      <c r="M20" s="321"/>
      <c r="N20" s="203" t="s">
        <v>1602</v>
      </c>
      <c r="O20" s="203"/>
      <c r="P20" s="203" t="s">
        <v>367</v>
      </c>
    </row>
    <row r="21" spans="1:16" x14ac:dyDescent="0.2">
      <c r="A21" s="322" t="s">
        <v>1600</v>
      </c>
      <c r="B21" s="323">
        <v>45752</v>
      </c>
      <c r="C21" s="324" t="s">
        <v>1599</v>
      </c>
      <c r="D21" s="324" t="s">
        <v>46</v>
      </c>
      <c r="E21" s="324" t="s">
        <v>1601</v>
      </c>
      <c r="F21" s="320"/>
      <c r="G21" s="325"/>
      <c r="H21" s="325"/>
      <c r="I21" s="325"/>
      <c r="J21" s="325">
        <v>15</v>
      </c>
      <c r="K21" s="325"/>
      <c r="L21" s="321">
        <f t="shared" si="0"/>
        <v>15</v>
      </c>
      <c r="M21" s="321"/>
      <c r="N21" s="203" t="s">
        <v>1602</v>
      </c>
      <c r="O21" s="203"/>
      <c r="P21" s="203" t="s">
        <v>367</v>
      </c>
    </row>
    <row r="22" spans="1:16" x14ac:dyDescent="0.2">
      <c r="A22" s="322" t="s">
        <v>1596</v>
      </c>
      <c r="B22" s="323">
        <v>45753</v>
      </c>
      <c r="C22" s="324" t="s">
        <v>1603</v>
      </c>
      <c r="D22" s="324" t="s">
        <v>1604</v>
      </c>
      <c r="E22" s="324" t="s">
        <v>1605</v>
      </c>
      <c r="F22" s="320">
        <v>7678.25</v>
      </c>
      <c r="G22" s="325">
        <v>50</v>
      </c>
      <c r="H22" s="325"/>
      <c r="I22" s="325"/>
      <c r="J22" s="325"/>
      <c r="K22" s="325"/>
      <c r="L22" s="321">
        <f t="shared" si="0"/>
        <v>50</v>
      </c>
      <c r="M22" s="321"/>
      <c r="N22" s="203" t="s">
        <v>1606</v>
      </c>
      <c r="O22" s="203" t="s">
        <v>135</v>
      </c>
      <c r="P22" s="203" t="s">
        <v>73</v>
      </c>
    </row>
    <row r="23" spans="1:16" x14ac:dyDescent="0.2">
      <c r="A23" s="322" t="s">
        <v>1597</v>
      </c>
      <c r="B23" s="323">
        <v>45753</v>
      </c>
      <c r="C23" s="324" t="s">
        <v>138</v>
      </c>
      <c r="D23" s="324" t="s">
        <v>8</v>
      </c>
      <c r="E23" s="324" t="s">
        <v>1614</v>
      </c>
      <c r="F23" s="320"/>
      <c r="G23" s="325"/>
      <c r="H23" s="325"/>
      <c r="I23" s="325"/>
      <c r="J23" s="325"/>
      <c r="K23" s="325">
        <v>45</v>
      </c>
      <c r="L23" s="321">
        <f t="shared" si="0"/>
        <v>45</v>
      </c>
      <c r="M23" s="321"/>
      <c r="N23" s="203" t="s">
        <v>141</v>
      </c>
      <c r="O23" s="322"/>
      <c r="P23" s="203" t="s">
        <v>142</v>
      </c>
    </row>
    <row r="24" spans="1:16" x14ac:dyDescent="0.2">
      <c r="A24" s="322" t="s">
        <v>1607</v>
      </c>
      <c r="B24" s="323">
        <v>45754</v>
      </c>
      <c r="C24" s="324" t="s">
        <v>1610</v>
      </c>
      <c r="D24" s="324" t="s">
        <v>111</v>
      </c>
      <c r="E24" s="324" t="s">
        <v>1288</v>
      </c>
      <c r="F24" s="320">
        <v>33500</v>
      </c>
      <c r="G24" s="325">
        <v>245</v>
      </c>
      <c r="H24" s="325"/>
      <c r="I24" s="325"/>
      <c r="J24" s="325"/>
      <c r="K24" s="325"/>
      <c r="L24" s="321">
        <f t="shared" si="0"/>
        <v>245</v>
      </c>
      <c r="M24" s="321"/>
      <c r="N24" s="203" t="s">
        <v>487</v>
      </c>
      <c r="O24" s="203" t="s">
        <v>135</v>
      </c>
      <c r="P24" s="203" t="s">
        <v>683</v>
      </c>
    </row>
    <row r="25" spans="1:16" x14ac:dyDescent="0.2">
      <c r="A25" s="322" t="s">
        <v>1608</v>
      </c>
      <c r="B25" s="323">
        <v>45754</v>
      </c>
      <c r="C25" s="324" t="s">
        <v>1611</v>
      </c>
      <c r="D25" s="324" t="s">
        <v>1613</v>
      </c>
      <c r="E25" s="324" t="s">
        <v>1615</v>
      </c>
      <c r="F25" s="320">
        <v>104690</v>
      </c>
      <c r="G25" s="325">
        <v>50</v>
      </c>
      <c r="H25" s="325"/>
      <c r="I25" s="325"/>
      <c r="J25" s="325"/>
      <c r="K25" s="325"/>
      <c r="L25" s="321">
        <f t="shared" si="0"/>
        <v>50</v>
      </c>
      <c r="M25" s="321"/>
      <c r="N25" s="203" t="s">
        <v>1087</v>
      </c>
      <c r="O25" s="322"/>
      <c r="P25" s="203" t="s">
        <v>1617</v>
      </c>
    </row>
    <row r="26" spans="1:16" x14ac:dyDescent="0.2">
      <c r="A26" s="322" t="s">
        <v>1609</v>
      </c>
      <c r="B26" s="323">
        <v>45754</v>
      </c>
      <c r="C26" s="318" t="s">
        <v>1612</v>
      </c>
      <c r="D26" s="318" t="s">
        <v>91</v>
      </c>
      <c r="E26" s="324" t="s">
        <v>1616</v>
      </c>
      <c r="F26" s="320">
        <v>145000</v>
      </c>
      <c r="G26" s="325">
        <v>443.25</v>
      </c>
      <c r="H26" s="325"/>
      <c r="I26" s="325"/>
      <c r="J26" s="325"/>
      <c r="K26" s="325"/>
      <c r="L26" s="321">
        <f t="shared" si="0"/>
        <v>443.25</v>
      </c>
      <c r="M26" s="321"/>
      <c r="N26" s="203" t="s">
        <v>1618</v>
      </c>
      <c r="O26" s="203" t="s">
        <v>107</v>
      </c>
      <c r="P26" s="203" t="s">
        <v>70</v>
      </c>
    </row>
    <row r="27" spans="1:16" x14ac:dyDescent="0.2">
      <c r="A27" s="322" t="s">
        <v>1703</v>
      </c>
      <c r="B27" s="323">
        <v>45754</v>
      </c>
      <c r="C27" s="324" t="s">
        <v>1612</v>
      </c>
      <c r="D27" s="324" t="s">
        <v>46</v>
      </c>
      <c r="E27" s="324" t="s">
        <v>1616</v>
      </c>
      <c r="F27" s="320"/>
      <c r="G27" s="325"/>
      <c r="H27" s="325"/>
      <c r="I27" s="325"/>
      <c r="J27" s="325">
        <v>10</v>
      </c>
      <c r="K27" s="325"/>
      <c r="L27" s="321">
        <f t="shared" si="0"/>
        <v>10</v>
      </c>
      <c r="M27" s="321"/>
      <c r="N27" s="203" t="s">
        <v>1618</v>
      </c>
      <c r="O27" s="203" t="s">
        <v>107</v>
      </c>
      <c r="P27" s="203" t="s">
        <v>70</v>
      </c>
    </row>
    <row r="28" spans="1:16" x14ac:dyDescent="0.2">
      <c r="A28" s="322" t="s">
        <v>1704</v>
      </c>
      <c r="B28" s="323">
        <v>45754</v>
      </c>
      <c r="C28" s="324" t="s">
        <v>1612</v>
      </c>
      <c r="D28" s="324" t="s">
        <v>6</v>
      </c>
      <c r="E28" s="324" t="s">
        <v>1616</v>
      </c>
      <c r="F28" s="320"/>
      <c r="G28" s="325"/>
      <c r="H28" s="325"/>
      <c r="I28" s="325">
        <v>45</v>
      </c>
      <c r="J28" s="325"/>
      <c r="K28" s="325"/>
      <c r="L28" s="321">
        <f t="shared" si="0"/>
        <v>45</v>
      </c>
      <c r="M28" s="321"/>
      <c r="N28" s="203" t="s">
        <v>1618</v>
      </c>
      <c r="O28" s="203" t="s">
        <v>107</v>
      </c>
      <c r="P28" s="203" t="s">
        <v>70</v>
      </c>
    </row>
    <row r="29" spans="1:16" x14ac:dyDescent="0.2">
      <c r="A29" s="322" t="s">
        <v>1705</v>
      </c>
      <c r="B29" s="323">
        <v>45754</v>
      </c>
      <c r="C29" s="324" t="s">
        <v>1599</v>
      </c>
      <c r="D29" s="324" t="s">
        <v>6</v>
      </c>
      <c r="E29" s="324" t="s">
        <v>1601</v>
      </c>
      <c r="F29" s="320"/>
      <c r="G29" s="325"/>
      <c r="H29" s="325"/>
      <c r="I29" s="325">
        <v>35</v>
      </c>
      <c r="J29" s="325"/>
      <c r="K29" s="325"/>
      <c r="L29" s="321">
        <f t="shared" si="0"/>
        <v>35</v>
      </c>
      <c r="M29" s="321"/>
      <c r="N29" s="203" t="s">
        <v>1602</v>
      </c>
      <c r="O29" s="203" t="s">
        <v>135</v>
      </c>
      <c r="P29" s="203" t="s">
        <v>367</v>
      </c>
    </row>
    <row r="30" spans="1:16" x14ac:dyDescent="0.2">
      <c r="A30" s="322" t="s">
        <v>1619</v>
      </c>
      <c r="B30" s="323">
        <v>45755</v>
      </c>
      <c r="C30" s="324" t="s">
        <v>1620</v>
      </c>
      <c r="D30" s="324" t="s">
        <v>192</v>
      </c>
      <c r="E30" s="324" t="s">
        <v>1402</v>
      </c>
      <c r="F30" s="320">
        <v>20000</v>
      </c>
      <c r="G30" s="325">
        <v>313.5</v>
      </c>
      <c r="H30" s="325"/>
      <c r="I30" s="325"/>
      <c r="J30" s="325"/>
      <c r="K30" s="325"/>
      <c r="L30" s="321">
        <f t="shared" si="0"/>
        <v>313.5</v>
      </c>
      <c r="M30" s="321"/>
      <c r="N30" s="203" t="s">
        <v>298</v>
      </c>
      <c r="O30" s="203"/>
      <c r="P30" s="203" t="s">
        <v>1404</v>
      </c>
    </row>
    <row r="31" spans="1:16" x14ac:dyDescent="0.2">
      <c r="A31" s="322" t="s">
        <v>1621</v>
      </c>
      <c r="B31" s="323">
        <v>45755</v>
      </c>
      <c r="C31" s="318" t="s">
        <v>1630</v>
      </c>
      <c r="D31" s="318" t="s">
        <v>91</v>
      </c>
      <c r="E31" s="324" t="s">
        <v>1631</v>
      </c>
      <c r="F31" s="320">
        <v>600000</v>
      </c>
      <c r="G31" s="325">
        <v>2227.25</v>
      </c>
      <c r="H31" s="325"/>
      <c r="I31" s="325"/>
      <c r="J31" s="325"/>
      <c r="K31" s="325"/>
      <c r="L31" s="321">
        <f t="shared" si="0"/>
        <v>2227.25</v>
      </c>
      <c r="M31" s="321"/>
      <c r="N31" s="203" t="s">
        <v>113</v>
      </c>
      <c r="O31" s="322"/>
      <c r="P31" s="203" t="s">
        <v>1632</v>
      </c>
    </row>
    <row r="32" spans="1:16" x14ac:dyDescent="0.2">
      <c r="A32" s="322" t="s">
        <v>1622</v>
      </c>
      <c r="B32" s="323">
        <v>45755</v>
      </c>
      <c r="C32" s="324" t="s">
        <v>1630</v>
      </c>
      <c r="D32" s="324" t="s">
        <v>46</v>
      </c>
      <c r="E32" s="324" t="s">
        <v>1631</v>
      </c>
      <c r="F32" s="325"/>
      <c r="G32" s="325"/>
      <c r="H32" s="325"/>
      <c r="I32" s="325"/>
      <c r="J32" s="325">
        <v>60</v>
      </c>
      <c r="K32" s="325"/>
      <c r="L32" s="321">
        <f t="shared" si="0"/>
        <v>60</v>
      </c>
      <c r="M32" s="321"/>
      <c r="N32" s="203" t="s">
        <v>113</v>
      </c>
      <c r="O32" s="322"/>
      <c r="P32" s="203" t="s">
        <v>1632</v>
      </c>
    </row>
    <row r="33" spans="1:16" x14ac:dyDescent="0.2">
      <c r="A33" s="322" t="s">
        <v>1623</v>
      </c>
      <c r="B33" s="323">
        <v>45755</v>
      </c>
      <c r="C33" s="324" t="s">
        <v>1624</v>
      </c>
      <c r="D33" s="324" t="s">
        <v>98</v>
      </c>
      <c r="E33" s="324" t="s">
        <v>1625</v>
      </c>
      <c r="F33" s="320">
        <v>81000</v>
      </c>
      <c r="G33" s="325">
        <v>350</v>
      </c>
      <c r="H33" s="325"/>
      <c r="I33" s="325"/>
      <c r="J33" s="325"/>
      <c r="K33" s="325"/>
      <c r="L33" s="321">
        <f t="shared" si="0"/>
        <v>350</v>
      </c>
      <c r="M33" s="321"/>
      <c r="N33" s="203" t="s">
        <v>1326</v>
      </c>
      <c r="O33" s="322"/>
      <c r="P33" s="203" t="s">
        <v>621</v>
      </c>
    </row>
    <row r="34" spans="1:16" x14ac:dyDescent="0.2">
      <c r="A34" s="322" t="s">
        <v>1706</v>
      </c>
      <c r="B34" s="323">
        <v>45756</v>
      </c>
      <c r="C34" s="324" t="s">
        <v>723</v>
      </c>
      <c r="D34" s="324" t="s">
        <v>8</v>
      </c>
      <c r="E34" s="324" t="s">
        <v>1626</v>
      </c>
      <c r="F34" s="325"/>
      <c r="G34" s="325"/>
      <c r="H34" s="325"/>
      <c r="I34" s="325"/>
      <c r="J34" s="325"/>
      <c r="K34" s="325">
        <v>20</v>
      </c>
      <c r="L34" s="321">
        <f t="shared" si="0"/>
        <v>20</v>
      </c>
      <c r="M34" s="321"/>
      <c r="N34" s="203" t="s">
        <v>1627</v>
      </c>
      <c r="O34" s="203" t="s">
        <v>164</v>
      </c>
      <c r="P34" s="203" t="s">
        <v>887</v>
      </c>
    </row>
    <row r="35" spans="1:16" x14ac:dyDescent="0.2">
      <c r="A35" s="322" t="s">
        <v>1628</v>
      </c>
      <c r="B35" s="323">
        <v>45757</v>
      </c>
      <c r="C35" s="324" t="s">
        <v>1629</v>
      </c>
      <c r="D35" s="324" t="s">
        <v>364</v>
      </c>
      <c r="E35" s="324" t="s">
        <v>297</v>
      </c>
      <c r="F35" s="320"/>
      <c r="G35" s="325">
        <v>50</v>
      </c>
      <c r="H35" s="325"/>
      <c r="I35" s="325"/>
      <c r="J35" s="325"/>
      <c r="K35" s="325"/>
      <c r="L35" s="321">
        <f t="shared" si="0"/>
        <v>50</v>
      </c>
      <c r="M35" s="321"/>
      <c r="N35" s="203" t="s">
        <v>298</v>
      </c>
      <c r="O35" s="203"/>
      <c r="P35" s="203" t="s">
        <v>299</v>
      </c>
    </row>
    <row r="36" spans="1:16" x14ac:dyDescent="0.2">
      <c r="A36" s="322" t="s">
        <v>1633</v>
      </c>
      <c r="B36" s="323">
        <v>45757</v>
      </c>
      <c r="C36" s="324" t="s">
        <v>1634</v>
      </c>
      <c r="D36" s="324" t="s">
        <v>111</v>
      </c>
      <c r="E36" s="324" t="s">
        <v>1635</v>
      </c>
      <c r="F36" s="320">
        <v>7000</v>
      </c>
      <c r="G36" s="325">
        <v>77</v>
      </c>
      <c r="H36" s="325"/>
      <c r="I36" s="325"/>
      <c r="J36" s="325"/>
      <c r="K36" s="325"/>
      <c r="L36" s="321">
        <f t="shared" si="0"/>
        <v>77</v>
      </c>
      <c r="M36" s="321"/>
      <c r="N36" s="203" t="s">
        <v>1636</v>
      </c>
      <c r="O36" s="203" t="s">
        <v>1637</v>
      </c>
      <c r="P36" s="203" t="s">
        <v>179</v>
      </c>
    </row>
    <row r="37" spans="1:16" x14ac:dyDescent="0.2">
      <c r="A37" s="322" t="s">
        <v>1638</v>
      </c>
      <c r="B37" s="323">
        <v>45758</v>
      </c>
      <c r="C37" s="324" t="s">
        <v>1639</v>
      </c>
      <c r="D37" s="324" t="s">
        <v>111</v>
      </c>
      <c r="E37" s="324" t="s">
        <v>1640</v>
      </c>
      <c r="F37" s="320">
        <v>32154</v>
      </c>
      <c r="G37" s="325">
        <v>200</v>
      </c>
      <c r="H37" s="325"/>
      <c r="I37" s="325"/>
      <c r="J37" s="325"/>
      <c r="K37" s="325"/>
      <c r="L37" s="321">
        <f t="shared" si="0"/>
        <v>200</v>
      </c>
      <c r="M37" s="321"/>
      <c r="N37" s="203" t="s">
        <v>146</v>
      </c>
      <c r="O37" s="203"/>
      <c r="P37" s="203" t="s">
        <v>1641</v>
      </c>
    </row>
    <row r="38" spans="1:16" x14ac:dyDescent="0.2">
      <c r="A38" s="322" t="s">
        <v>1642</v>
      </c>
      <c r="B38" s="323">
        <v>45758</v>
      </c>
      <c r="C38" s="324" t="s">
        <v>1643</v>
      </c>
      <c r="D38" s="324" t="s">
        <v>111</v>
      </c>
      <c r="E38" s="324" t="s">
        <v>1644</v>
      </c>
      <c r="F38" s="320">
        <v>40000</v>
      </c>
      <c r="G38" s="325">
        <v>400</v>
      </c>
      <c r="H38" s="325"/>
      <c r="I38" s="325"/>
      <c r="J38" s="325"/>
      <c r="K38" s="325"/>
      <c r="L38" s="321">
        <f t="shared" si="0"/>
        <v>400</v>
      </c>
      <c r="M38" s="321"/>
      <c r="N38" s="203" t="s">
        <v>473</v>
      </c>
      <c r="O38" s="322"/>
      <c r="P38" s="203" t="s">
        <v>1645</v>
      </c>
    </row>
    <row r="39" spans="1:16" x14ac:dyDescent="0.2">
      <c r="A39" s="322" t="s">
        <v>1646</v>
      </c>
      <c r="B39" s="323">
        <v>45758</v>
      </c>
      <c r="C39" s="324" t="s">
        <v>1647</v>
      </c>
      <c r="D39" s="324" t="s">
        <v>111</v>
      </c>
      <c r="E39" s="324" t="s">
        <v>1648</v>
      </c>
      <c r="F39" s="320">
        <v>23508</v>
      </c>
      <c r="G39" s="325">
        <v>300</v>
      </c>
      <c r="H39" s="325"/>
      <c r="I39" s="325"/>
      <c r="J39" s="325"/>
      <c r="K39" s="325"/>
      <c r="L39" s="321">
        <f t="shared" si="0"/>
        <v>300</v>
      </c>
      <c r="M39" s="321"/>
      <c r="N39" s="203" t="s">
        <v>333</v>
      </c>
      <c r="O39" s="322"/>
      <c r="P39" s="203" t="s">
        <v>683</v>
      </c>
    </row>
    <row r="40" spans="1:16" x14ac:dyDescent="0.2">
      <c r="A40" s="322" t="s">
        <v>1649</v>
      </c>
      <c r="B40" s="323">
        <v>45758</v>
      </c>
      <c r="C40" s="324" t="s">
        <v>1650</v>
      </c>
      <c r="D40" s="324" t="s">
        <v>111</v>
      </c>
      <c r="E40" s="324" t="s">
        <v>1651</v>
      </c>
      <c r="F40" s="320">
        <v>41133</v>
      </c>
      <c r="G40" s="325">
        <v>450</v>
      </c>
      <c r="H40" s="325"/>
      <c r="I40" s="325"/>
      <c r="J40" s="325"/>
      <c r="K40" s="325"/>
      <c r="L40" s="321">
        <f t="shared" si="0"/>
        <v>450</v>
      </c>
      <c r="M40" s="321"/>
      <c r="N40" s="203" t="s">
        <v>221</v>
      </c>
      <c r="O40" s="203"/>
      <c r="P40" s="203" t="s">
        <v>1652</v>
      </c>
    </row>
    <row r="41" spans="1:16" x14ac:dyDescent="0.2">
      <c r="A41" s="322" t="s">
        <v>1653</v>
      </c>
      <c r="B41" s="323">
        <v>45763</v>
      </c>
      <c r="C41" s="324" t="s">
        <v>1654</v>
      </c>
      <c r="D41" s="324" t="s">
        <v>214</v>
      </c>
      <c r="E41" s="324" t="s">
        <v>1655</v>
      </c>
      <c r="F41" s="320">
        <v>65000</v>
      </c>
      <c r="G41" s="325">
        <v>286</v>
      </c>
      <c r="H41" s="325"/>
      <c r="I41" s="325"/>
      <c r="J41" s="325"/>
      <c r="K41" s="325"/>
      <c r="L41" s="321">
        <f t="shared" si="0"/>
        <v>286</v>
      </c>
      <c r="M41" s="321"/>
      <c r="N41" s="203" t="s">
        <v>868</v>
      </c>
      <c r="O41" s="203" t="s">
        <v>164</v>
      </c>
      <c r="P41" s="203" t="s">
        <v>1656</v>
      </c>
    </row>
    <row r="42" spans="1:16" x14ac:dyDescent="0.2">
      <c r="A42" s="322" t="s">
        <v>1707</v>
      </c>
      <c r="B42" s="323">
        <v>45764</v>
      </c>
      <c r="C42" s="324" t="s">
        <v>1657</v>
      </c>
      <c r="D42" s="324" t="s">
        <v>6</v>
      </c>
      <c r="E42" s="324" t="s">
        <v>1658</v>
      </c>
      <c r="F42" s="320"/>
      <c r="G42" s="325"/>
      <c r="H42" s="325"/>
      <c r="I42" s="325">
        <v>20</v>
      </c>
      <c r="J42" s="325"/>
      <c r="K42" s="325"/>
      <c r="L42" s="321">
        <f t="shared" si="0"/>
        <v>20</v>
      </c>
      <c r="M42" s="321"/>
      <c r="N42" s="203" t="s">
        <v>430</v>
      </c>
      <c r="O42" s="203" t="s">
        <v>454</v>
      </c>
      <c r="P42" s="203" t="s">
        <v>70</v>
      </c>
    </row>
    <row r="43" spans="1:16" x14ac:dyDescent="0.2">
      <c r="A43" s="322" t="s">
        <v>1659</v>
      </c>
      <c r="B43" s="323">
        <v>45768</v>
      </c>
      <c r="C43" s="324" t="s">
        <v>1660</v>
      </c>
      <c r="D43" s="324" t="s">
        <v>1661</v>
      </c>
      <c r="E43" s="324" t="s">
        <v>1662</v>
      </c>
      <c r="F43" s="320">
        <v>2000</v>
      </c>
      <c r="G43" s="325">
        <v>84</v>
      </c>
      <c r="H43" s="325"/>
      <c r="I43" s="325"/>
      <c r="J43" s="325"/>
      <c r="K43" s="325"/>
      <c r="L43" s="321">
        <f t="shared" si="0"/>
        <v>84</v>
      </c>
      <c r="M43" s="321"/>
      <c r="N43" s="203" t="s">
        <v>113</v>
      </c>
      <c r="O43" s="203"/>
      <c r="P43" s="203" t="s">
        <v>1663</v>
      </c>
    </row>
    <row r="44" spans="1:16" x14ac:dyDescent="0.2">
      <c r="A44" s="322" t="s">
        <v>1664</v>
      </c>
      <c r="B44" s="323">
        <v>45769</v>
      </c>
      <c r="C44" s="324" t="s">
        <v>1665</v>
      </c>
      <c r="D44" s="324" t="s">
        <v>1666</v>
      </c>
      <c r="E44" s="324" t="s">
        <v>1667</v>
      </c>
      <c r="F44" s="320">
        <v>30000</v>
      </c>
      <c r="G44" s="325">
        <v>225</v>
      </c>
      <c r="H44" s="325"/>
      <c r="I44" s="325"/>
      <c r="J44" s="325"/>
      <c r="K44" s="325"/>
      <c r="L44" s="321">
        <f t="shared" si="0"/>
        <v>225</v>
      </c>
      <c r="M44" s="321"/>
      <c r="N44" s="203" t="s">
        <v>113</v>
      </c>
      <c r="O44" s="322"/>
      <c r="P44" s="203" t="s">
        <v>1668</v>
      </c>
    </row>
    <row r="45" spans="1:16" x14ac:dyDescent="0.2">
      <c r="A45" s="322" t="s">
        <v>1708</v>
      </c>
      <c r="B45" s="323">
        <v>45770</v>
      </c>
      <c r="C45" s="324" t="s">
        <v>602</v>
      </c>
      <c r="D45" s="324" t="s">
        <v>6</v>
      </c>
      <c r="E45" s="324" t="s">
        <v>782</v>
      </c>
      <c r="F45" s="325"/>
      <c r="G45" s="325"/>
      <c r="H45" s="325"/>
      <c r="I45" s="325">
        <v>95</v>
      </c>
      <c r="J45" s="325"/>
      <c r="K45" s="325"/>
      <c r="L45" s="321">
        <f t="shared" si="0"/>
        <v>95</v>
      </c>
      <c r="M45" s="321"/>
      <c r="N45" s="203" t="s">
        <v>502</v>
      </c>
      <c r="O45" s="322"/>
      <c r="P45" s="203" t="s">
        <v>783</v>
      </c>
    </row>
    <row r="46" spans="1:16" x14ac:dyDescent="0.2">
      <c r="A46" s="322" t="s">
        <v>1709</v>
      </c>
      <c r="B46" s="323">
        <v>45770</v>
      </c>
      <c r="C46" s="324" t="s">
        <v>602</v>
      </c>
      <c r="D46" s="324" t="s">
        <v>6</v>
      </c>
      <c r="E46" s="324" t="s">
        <v>1150</v>
      </c>
      <c r="F46" s="320"/>
      <c r="G46" s="325"/>
      <c r="H46" s="325"/>
      <c r="I46" s="325">
        <v>110</v>
      </c>
      <c r="J46" s="325"/>
      <c r="K46" s="325"/>
      <c r="L46" s="321">
        <f t="shared" si="0"/>
        <v>110</v>
      </c>
      <c r="M46" s="321"/>
      <c r="N46" s="203" t="s">
        <v>113</v>
      </c>
      <c r="O46" s="322"/>
      <c r="P46" s="203" t="s">
        <v>1151</v>
      </c>
    </row>
    <row r="47" spans="1:16" x14ac:dyDescent="0.2">
      <c r="A47" s="322" t="s">
        <v>1669</v>
      </c>
      <c r="B47" s="323">
        <v>45770</v>
      </c>
      <c r="C47" s="324" t="s">
        <v>1670</v>
      </c>
      <c r="D47" s="324" t="s">
        <v>327</v>
      </c>
      <c r="E47" s="324" t="s">
        <v>673</v>
      </c>
      <c r="F47" s="320">
        <v>2000</v>
      </c>
      <c r="G47" s="325">
        <v>120</v>
      </c>
      <c r="H47" s="325"/>
      <c r="I47" s="325"/>
      <c r="J47" s="325"/>
      <c r="K47" s="325"/>
      <c r="L47" s="321">
        <f t="shared" si="0"/>
        <v>120</v>
      </c>
      <c r="M47" s="321"/>
      <c r="N47" s="203" t="s">
        <v>260</v>
      </c>
      <c r="O47" s="322"/>
      <c r="P47" s="203" t="s">
        <v>1671</v>
      </c>
    </row>
    <row r="48" spans="1:16" x14ac:dyDescent="0.2">
      <c r="A48" s="322" t="s">
        <v>1672</v>
      </c>
      <c r="B48" s="323">
        <v>45770</v>
      </c>
      <c r="C48" s="324" t="s">
        <v>1673</v>
      </c>
      <c r="D48" s="324" t="s">
        <v>8</v>
      </c>
      <c r="E48" s="324" t="s">
        <v>1674</v>
      </c>
      <c r="F48" s="320"/>
      <c r="G48" s="325"/>
      <c r="H48" s="325"/>
      <c r="I48" s="325"/>
      <c r="J48" s="325"/>
      <c r="K48" s="325">
        <v>20</v>
      </c>
      <c r="L48" s="321">
        <f t="shared" si="0"/>
        <v>20</v>
      </c>
      <c r="M48" s="321"/>
      <c r="N48" s="203" t="s">
        <v>1675</v>
      </c>
      <c r="O48" s="203" t="s">
        <v>178</v>
      </c>
      <c r="P48" s="203" t="s">
        <v>584</v>
      </c>
    </row>
    <row r="49" spans="1:16" x14ac:dyDescent="0.2">
      <c r="A49" s="322" t="s">
        <v>1676</v>
      </c>
      <c r="B49" s="323">
        <v>45770</v>
      </c>
      <c r="C49" s="324" t="s">
        <v>1279</v>
      </c>
      <c r="D49" s="324" t="s">
        <v>6</v>
      </c>
      <c r="E49" s="324" t="s">
        <v>1677</v>
      </c>
      <c r="F49" s="320"/>
      <c r="G49" s="325"/>
      <c r="H49" s="325"/>
      <c r="I49" s="325">
        <v>120</v>
      </c>
      <c r="J49" s="325"/>
      <c r="K49" s="325"/>
      <c r="L49" s="321">
        <f t="shared" si="0"/>
        <v>120</v>
      </c>
      <c r="M49" s="321"/>
      <c r="N49" s="203" t="s">
        <v>826</v>
      </c>
      <c r="O49" s="203" t="s">
        <v>135</v>
      </c>
      <c r="P49" s="203" t="s">
        <v>827</v>
      </c>
    </row>
    <row r="50" spans="1:16" x14ac:dyDescent="0.2">
      <c r="A50" s="322" t="s">
        <v>1678</v>
      </c>
      <c r="B50" s="323">
        <v>45771</v>
      </c>
      <c r="C50" s="324" t="s">
        <v>138</v>
      </c>
      <c r="D50" s="324" t="s">
        <v>111</v>
      </c>
      <c r="E50" s="324" t="s">
        <v>964</v>
      </c>
      <c r="F50" s="320">
        <v>25000</v>
      </c>
      <c r="G50" s="325">
        <v>450</v>
      </c>
      <c r="H50" s="325"/>
      <c r="I50" s="325"/>
      <c r="J50" s="325"/>
      <c r="K50" s="325"/>
      <c r="L50" s="321">
        <f t="shared" si="0"/>
        <v>450</v>
      </c>
      <c r="M50" s="321"/>
      <c r="N50" s="203" t="s">
        <v>141</v>
      </c>
      <c r="O50" s="203"/>
      <c r="P50" s="203" t="s">
        <v>142</v>
      </c>
    </row>
    <row r="51" spans="1:16" x14ac:dyDescent="0.2">
      <c r="A51" s="322" t="s">
        <v>1679</v>
      </c>
      <c r="B51" s="323">
        <v>45771</v>
      </c>
      <c r="C51" s="324" t="s">
        <v>1680</v>
      </c>
      <c r="D51" s="324" t="s">
        <v>46</v>
      </c>
      <c r="E51" s="324" t="s">
        <v>1681</v>
      </c>
      <c r="F51" s="320"/>
      <c r="G51" s="325"/>
      <c r="H51" s="325"/>
      <c r="I51" s="325"/>
      <c r="J51" s="325">
        <v>15</v>
      </c>
      <c r="K51" s="325"/>
      <c r="L51" s="321">
        <f t="shared" si="0"/>
        <v>15</v>
      </c>
      <c r="M51" s="321"/>
      <c r="N51" s="188"/>
      <c r="O51" s="322"/>
      <c r="P51" s="203"/>
    </row>
    <row r="52" spans="1:16" x14ac:dyDescent="0.2">
      <c r="A52" s="322" t="s">
        <v>1682</v>
      </c>
      <c r="B52" s="323">
        <v>45772</v>
      </c>
      <c r="C52" s="324" t="s">
        <v>1683</v>
      </c>
      <c r="D52" s="324" t="s">
        <v>1613</v>
      </c>
      <c r="E52" s="324" t="s">
        <v>1684</v>
      </c>
      <c r="F52" s="320">
        <v>150000</v>
      </c>
      <c r="G52" s="325">
        <v>50</v>
      </c>
      <c r="H52" s="325"/>
      <c r="I52" s="325"/>
      <c r="J52" s="325"/>
      <c r="K52" s="325"/>
      <c r="L52" s="321">
        <f t="shared" si="0"/>
        <v>50</v>
      </c>
      <c r="M52" s="321"/>
      <c r="N52" s="203" t="s">
        <v>286</v>
      </c>
      <c r="O52" s="322"/>
      <c r="P52" s="203" t="s">
        <v>1685</v>
      </c>
    </row>
    <row r="53" spans="1:16" x14ac:dyDescent="0.2">
      <c r="A53" s="322" t="s">
        <v>1686</v>
      </c>
      <c r="B53" s="323">
        <v>45772</v>
      </c>
      <c r="C53" s="324" t="s">
        <v>1687</v>
      </c>
      <c r="D53" s="324" t="s">
        <v>98</v>
      </c>
      <c r="E53" s="324" t="s">
        <v>1688</v>
      </c>
      <c r="F53" s="320">
        <v>80000</v>
      </c>
      <c r="G53" s="325">
        <v>350</v>
      </c>
      <c r="H53" s="325"/>
      <c r="I53" s="325"/>
      <c r="J53" s="325"/>
      <c r="K53" s="325"/>
      <c r="L53" s="321">
        <f t="shared" si="0"/>
        <v>350</v>
      </c>
      <c r="M53" s="321"/>
      <c r="N53" s="203" t="s">
        <v>682</v>
      </c>
      <c r="O53" s="203"/>
      <c r="P53" s="203" t="s">
        <v>1689</v>
      </c>
    </row>
    <row r="54" spans="1:16" x14ac:dyDescent="0.2">
      <c r="A54" s="322" t="s">
        <v>1690</v>
      </c>
      <c r="B54" s="323">
        <v>45776</v>
      </c>
      <c r="C54" s="324" t="s">
        <v>1691</v>
      </c>
      <c r="D54" s="324" t="s">
        <v>364</v>
      </c>
      <c r="E54" s="324" t="s">
        <v>1692</v>
      </c>
      <c r="F54" s="325"/>
      <c r="G54" s="325">
        <v>50</v>
      </c>
      <c r="H54" s="325"/>
      <c r="I54" s="325"/>
      <c r="J54" s="325"/>
      <c r="K54" s="325"/>
      <c r="L54" s="321">
        <f t="shared" si="0"/>
        <v>50</v>
      </c>
      <c r="M54" s="321"/>
      <c r="N54" s="203" t="s">
        <v>421</v>
      </c>
      <c r="O54" s="203"/>
      <c r="P54" s="203" t="s">
        <v>1693</v>
      </c>
    </row>
    <row r="55" spans="1:16" x14ac:dyDescent="0.2">
      <c r="A55" s="322" t="s">
        <v>1694</v>
      </c>
      <c r="B55" s="323">
        <v>45776</v>
      </c>
      <c r="C55" s="324" t="s">
        <v>1698</v>
      </c>
      <c r="D55" s="324" t="s">
        <v>214</v>
      </c>
      <c r="E55" s="324" t="s">
        <v>1699</v>
      </c>
      <c r="F55" s="320">
        <v>32400</v>
      </c>
      <c r="G55" s="325">
        <v>162</v>
      </c>
      <c r="H55" s="325"/>
      <c r="I55" s="325"/>
      <c r="J55" s="325"/>
      <c r="K55" s="325"/>
      <c r="L55" s="321">
        <f t="shared" si="0"/>
        <v>162</v>
      </c>
      <c r="M55" s="321"/>
      <c r="N55" s="203"/>
      <c r="O55" s="322"/>
      <c r="P55" s="203"/>
    </row>
    <row r="56" spans="1:16" x14ac:dyDescent="0.2">
      <c r="A56" s="322" t="s">
        <v>1695</v>
      </c>
      <c r="B56" s="323">
        <v>45777</v>
      </c>
      <c r="C56" s="324" t="s">
        <v>1696</v>
      </c>
      <c r="D56" s="324" t="s">
        <v>155</v>
      </c>
      <c r="E56" s="324" t="s">
        <v>1697</v>
      </c>
      <c r="F56" s="320">
        <v>1300</v>
      </c>
      <c r="G56" s="325">
        <v>120</v>
      </c>
      <c r="H56" s="325"/>
      <c r="I56" s="325"/>
      <c r="J56" s="325"/>
      <c r="K56" s="325"/>
      <c r="L56" s="321">
        <f t="shared" si="0"/>
        <v>120</v>
      </c>
      <c r="M56" s="321"/>
      <c r="N56" s="203" t="s">
        <v>1540</v>
      </c>
      <c r="O56" s="203" t="s">
        <v>107</v>
      </c>
      <c r="P56" s="203" t="s">
        <v>165</v>
      </c>
    </row>
    <row r="57" spans="1:16" x14ac:dyDescent="0.2">
      <c r="A57" s="328"/>
      <c r="B57" s="329" t="s">
        <v>9</v>
      </c>
      <c r="C57" s="330" t="s">
        <v>32</v>
      </c>
      <c r="D57" s="330"/>
      <c r="E57" s="330" t="s">
        <v>13</v>
      </c>
      <c r="F57" s="331">
        <f>SUM(F3:F56)</f>
        <v>2684790.25</v>
      </c>
      <c r="G57" s="331">
        <f>SUM(G3:G56)</f>
        <v>11935.75</v>
      </c>
      <c r="H57" s="331">
        <f>SUM(H3:H56)</f>
        <v>200</v>
      </c>
      <c r="I57" s="331">
        <f>SUM(I3:I56)</f>
        <v>835</v>
      </c>
      <c r="J57" s="331">
        <f>SUM(J3:J56)</f>
        <v>140</v>
      </c>
      <c r="K57" s="331">
        <f>SUM(K3:K56)</f>
        <v>135</v>
      </c>
      <c r="L57" s="332">
        <f>SUM(L3:L56)</f>
        <v>13245.75</v>
      </c>
      <c r="M57" s="333"/>
      <c r="N57" s="334"/>
      <c r="O57" s="335"/>
      <c r="P57" s="336"/>
    </row>
    <row r="58" spans="1:16" ht="13.5" thickBot="1" x14ac:dyDescent="0.25">
      <c r="A58" s="337" t="s">
        <v>14</v>
      </c>
      <c r="B58" s="338" t="s">
        <v>9</v>
      </c>
      <c r="C58" s="339" t="s">
        <v>32</v>
      </c>
      <c r="D58" s="339"/>
      <c r="E58" s="339"/>
      <c r="F58" s="340">
        <f>'March 2025'!F63+F57</f>
        <v>34010451.969999999</v>
      </c>
      <c r="G58" s="340">
        <f>'March 2025'!G63+G57</f>
        <v>137966.93</v>
      </c>
      <c r="H58" s="340">
        <f>'March 2025'!H63+H57</f>
        <v>5200</v>
      </c>
      <c r="I58" s="340">
        <f>'March 2025'!I63+I57</f>
        <v>6575</v>
      </c>
      <c r="J58" s="340">
        <f>'March 2025'!J63+J57</f>
        <v>1565</v>
      </c>
      <c r="K58" s="340">
        <f>'March 2025'!K63+K57</f>
        <v>930</v>
      </c>
      <c r="L58" s="341">
        <f>'March 2025'!L63+L57</f>
        <v>152236.93</v>
      </c>
      <c r="M58" s="342"/>
      <c r="N58" s="343"/>
      <c r="O58" s="344"/>
      <c r="P58" s="344"/>
    </row>
    <row r="59" spans="1:16" x14ac:dyDescent="0.2">
      <c r="A59" s="322"/>
      <c r="B59" s="323"/>
      <c r="C59" s="345"/>
      <c r="D59" s="346" t="s">
        <v>1710</v>
      </c>
      <c r="E59" s="346"/>
      <c r="F59" s="347" t="s">
        <v>15</v>
      </c>
      <c r="G59" s="348" t="s">
        <v>16</v>
      </c>
      <c r="H59" s="349"/>
      <c r="I59" s="350" t="s">
        <v>9</v>
      </c>
      <c r="J59" s="351"/>
      <c r="K59" s="351"/>
      <c r="L59" s="352"/>
      <c r="M59" s="353"/>
      <c r="N59" s="354" t="s">
        <v>33</v>
      </c>
      <c r="O59" s="355" t="s">
        <v>34</v>
      </c>
      <c r="P59" s="356" t="s">
        <v>35</v>
      </c>
    </row>
    <row r="60" spans="1:16" x14ac:dyDescent="0.2">
      <c r="A60" s="322"/>
      <c r="B60" s="323"/>
      <c r="C60" s="357"/>
      <c r="D60" s="358" t="s">
        <v>40</v>
      </c>
      <c r="E60" s="359" t="s">
        <v>41</v>
      </c>
      <c r="F60" s="336" t="s">
        <v>1700</v>
      </c>
      <c r="G60" s="360">
        <v>75</v>
      </c>
      <c r="H60" s="361"/>
      <c r="I60" s="362">
        <v>75</v>
      </c>
      <c r="J60" s="363" t="s">
        <v>32</v>
      </c>
      <c r="K60" s="363"/>
      <c r="L60" s="364"/>
      <c r="M60" s="364"/>
      <c r="N60" s="365" t="s">
        <v>36</v>
      </c>
      <c r="O60" s="366" t="s">
        <v>37</v>
      </c>
      <c r="P60" s="367" t="str">
        <f>O60</f>
        <v>0</v>
      </c>
    </row>
    <row r="61" spans="1:16" x14ac:dyDescent="0.2">
      <c r="A61" s="322"/>
      <c r="B61" s="323"/>
      <c r="C61" s="357"/>
      <c r="D61" s="359"/>
      <c r="E61" s="359" t="s">
        <v>17</v>
      </c>
      <c r="F61" s="336"/>
      <c r="G61" s="360"/>
      <c r="H61" s="361"/>
      <c r="I61" s="362"/>
      <c r="J61" s="368" t="s">
        <v>18</v>
      </c>
      <c r="K61" s="368"/>
      <c r="L61" s="369">
        <f>L57+I67</f>
        <v>14856.75</v>
      </c>
      <c r="M61" s="370"/>
      <c r="N61" s="322"/>
      <c r="O61" s="322"/>
      <c r="P61" s="322"/>
    </row>
    <row r="62" spans="1:16" x14ac:dyDescent="0.2">
      <c r="A62" s="322"/>
      <c r="B62" s="323"/>
      <c r="C62" s="357"/>
      <c r="D62" s="359"/>
      <c r="E62" s="359" t="s">
        <v>19</v>
      </c>
      <c r="F62" s="336" t="s">
        <v>630</v>
      </c>
      <c r="G62" s="360">
        <v>200</v>
      </c>
      <c r="H62" s="361"/>
      <c r="I62" s="362">
        <v>200</v>
      </c>
      <c r="J62" s="371" t="s">
        <v>13</v>
      </c>
      <c r="K62" s="371"/>
      <c r="L62" s="372" t="s">
        <v>32</v>
      </c>
      <c r="M62" s="370"/>
      <c r="N62" s="322"/>
      <c r="O62" s="322"/>
      <c r="P62" s="322"/>
    </row>
    <row r="63" spans="1:16" x14ac:dyDescent="0.2">
      <c r="A63" s="322"/>
      <c r="B63" s="323"/>
      <c r="C63" s="357"/>
      <c r="D63" s="359"/>
      <c r="E63" s="359" t="s">
        <v>20</v>
      </c>
      <c r="F63" s="336" t="s">
        <v>748</v>
      </c>
      <c r="G63" s="360">
        <v>1336</v>
      </c>
      <c r="H63" s="361"/>
      <c r="I63" s="362">
        <v>1336</v>
      </c>
      <c r="J63" s="361"/>
      <c r="K63" s="361"/>
      <c r="L63" s="373"/>
      <c r="M63" s="373"/>
      <c r="N63" s="322"/>
      <c r="O63" s="322"/>
      <c r="P63" s="322"/>
    </row>
    <row r="64" spans="1:16" ht="13.5" thickBot="1" x14ac:dyDescent="0.25">
      <c r="A64" s="322"/>
      <c r="B64" s="323"/>
      <c r="C64" s="374" t="s">
        <v>25</v>
      </c>
      <c r="D64" s="359" t="s">
        <v>26</v>
      </c>
      <c r="E64" s="359" t="s">
        <v>21</v>
      </c>
      <c r="F64" s="336"/>
      <c r="G64" s="360"/>
      <c r="H64" s="361"/>
      <c r="I64" s="362"/>
      <c r="J64" s="375"/>
      <c r="K64" s="361"/>
      <c r="L64" s="376"/>
      <c r="M64" s="376"/>
      <c r="N64" s="322"/>
      <c r="O64" s="322"/>
      <c r="P64" s="322"/>
    </row>
    <row r="65" spans="1:16" ht="13.5" thickBot="1" x14ac:dyDescent="0.25">
      <c r="A65" s="322"/>
      <c r="B65" s="323"/>
      <c r="C65" s="377"/>
      <c r="D65" s="378"/>
      <c r="E65" s="378" t="s">
        <v>22</v>
      </c>
      <c r="F65" s="379"/>
      <c r="G65" s="360"/>
      <c r="H65" s="380"/>
      <c r="I65" s="362"/>
      <c r="J65" s="381" t="s">
        <v>1281</v>
      </c>
      <c r="K65" s="382"/>
      <c r="L65" s="383"/>
      <c r="M65" s="384"/>
      <c r="N65" s="322"/>
      <c r="O65" s="322"/>
      <c r="P65" s="322"/>
    </row>
    <row r="66" spans="1:16" ht="13.5" thickBot="1" x14ac:dyDescent="0.25">
      <c r="A66" s="322"/>
      <c r="B66" s="385"/>
      <c r="C66" s="324"/>
      <c r="D66" s="378"/>
      <c r="E66" s="386" t="s">
        <v>27</v>
      </c>
      <c r="F66" s="387"/>
      <c r="G66" s="360"/>
      <c r="H66" s="380"/>
      <c r="I66" s="388">
        <f t="shared" ref="I66" si="1">G66</f>
        <v>0</v>
      </c>
      <c r="J66" s="389" t="s">
        <v>28</v>
      </c>
      <c r="K66" s="390"/>
      <c r="L66" s="391"/>
      <c r="M66" s="384"/>
      <c r="N66" s="322"/>
      <c r="O66" s="322"/>
      <c r="P66" s="322"/>
    </row>
    <row r="67" spans="1:16" ht="13.5" thickBot="1" x14ac:dyDescent="0.25">
      <c r="A67" s="322"/>
      <c r="B67" s="323"/>
      <c r="C67" s="392"/>
      <c r="D67" s="393"/>
      <c r="E67" s="394" t="s">
        <v>23</v>
      </c>
      <c r="F67" s="395"/>
      <c r="G67" s="396"/>
      <c r="H67" s="395"/>
      <c r="I67" s="397">
        <f>I60+I61+I62+I63+I64+I65-I66</f>
        <v>1611</v>
      </c>
      <c r="J67" s="398" t="s">
        <v>13</v>
      </c>
      <c r="K67" s="399">
        <f>L58+I68</f>
        <v>159985.93</v>
      </c>
      <c r="L67" s="400" t="s">
        <v>32</v>
      </c>
      <c r="M67" s="401"/>
      <c r="N67" s="322"/>
      <c r="O67" s="322"/>
      <c r="P67" s="322"/>
    </row>
    <row r="68" spans="1:16" ht="13.5" thickBot="1" x14ac:dyDescent="0.25">
      <c r="A68" s="322"/>
      <c r="B68" s="323"/>
      <c r="C68" s="402"/>
      <c r="D68" s="403"/>
      <c r="E68" s="404" t="s">
        <v>24</v>
      </c>
      <c r="F68" s="405"/>
      <c r="G68" s="406"/>
      <c r="H68" s="405"/>
      <c r="I68" s="407">
        <f>I67+'March 2025'!I73</f>
        <v>7749</v>
      </c>
      <c r="J68" s="351"/>
      <c r="K68" s="351"/>
      <c r="L68" s="408"/>
      <c r="M68" s="408"/>
      <c r="N68" s="322"/>
      <c r="O68" s="322"/>
      <c r="P68" s="322"/>
    </row>
    <row r="69" spans="1:16" x14ac:dyDescent="0.2"/>
    <row r="70" spans="1:16" x14ac:dyDescent="0.2"/>
    <row r="71" spans="1:16" x14ac:dyDescent="0.2"/>
    <row r="72" spans="1:16" x14ac:dyDescent="0.2"/>
    <row r="73" spans="1:16" x14ac:dyDescent="0.2"/>
    <row r="74" spans="1:16" x14ac:dyDescent="0.2"/>
    <row r="75" spans="1:16" x14ac:dyDescent="0.2"/>
    <row r="76" spans="1:16" x14ac:dyDescent="0.2"/>
    <row r="77" spans="1:16" x14ac:dyDescent="0.2"/>
  </sheetData>
  <mergeCells count="1">
    <mergeCell ref="A1:P1"/>
  </mergeCells>
  <pageMargins left="0.7" right="0.7" top="0.75" bottom="0.75" header="0.3" footer="0.3"/>
  <pageSetup scale="51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P97"/>
  <sheetViews>
    <sheetView zoomScale="91" zoomScaleNormal="91" workbookViewId="0">
      <selection activeCell="J94" sqref="J94"/>
    </sheetView>
  </sheetViews>
  <sheetFormatPr defaultColWidth="0" defaultRowHeight="12.75" zeroHeight="1" x14ac:dyDescent="0.2"/>
  <cols>
    <col min="1" max="1" width="10.140625" bestFit="1" customWidth="1"/>
    <col min="2" max="2" width="7.7109375" customWidth="1"/>
    <col min="3" max="3" width="32.28515625" bestFit="1" customWidth="1"/>
    <col min="4" max="4" width="41" bestFit="1" customWidth="1"/>
    <col min="5" max="5" width="33.140625" customWidth="1"/>
    <col min="6" max="6" width="15.7109375" bestFit="1" customWidth="1"/>
    <col min="7" max="7" width="12.7109375" customWidth="1"/>
    <col min="8" max="8" width="10.28515625" customWidth="1"/>
    <col min="9" max="9" width="10.42578125" bestFit="1" customWidth="1"/>
    <col min="10" max="10" width="12.140625" customWidth="1"/>
    <col min="11" max="11" width="16.140625" customWidth="1"/>
    <col min="12" max="13" width="13.140625" customWidth="1"/>
    <col min="14" max="14" width="9.5703125" bestFit="1" customWidth="1"/>
    <col min="15" max="15" width="9" bestFit="1" customWidth="1"/>
    <col min="16" max="16" width="7.42578125" bestFit="1" customWidth="1"/>
    <col min="17" max="16384" width="8.7109375" hidden="1"/>
  </cols>
  <sheetData>
    <row r="1" spans="1:16" s="315" customFormat="1" ht="21" thickBot="1" x14ac:dyDescent="0.35">
      <c r="A1" s="315" t="s">
        <v>62</v>
      </c>
    </row>
    <row r="2" spans="1:16" ht="15" x14ac:dyDescent="0.25">
      <c r="A2" s="84" t="s">
        <v>0</v>
      </c>
      <c r="B2" s="88" t="s">
        <v>1</v>
      </c>
      <c r="C2" s="85" t="s">
        <v>2</v>
      </c>
      <c r="D2" s="85" t="s">
        <v>39</v>
      </c>
      <c r="E2" s="85" t="s">
        <v>3</v>
      </c>
      <c r="F2" s="86" t="s">
        <v>4</v>
      </c>
      <c r="G2" s="87" t="s">
        <v>0</v>
      </c>
      <c r="H2" s="86" t="s">
        <v>5</v>
      </c>
      <c r="I2" s="86" t="s">
        <v>6</v>
      </c>
      <c r="J2" s="86" t="s">
        <v>7</v>
      </c>
      <c r="K2" s="86" t="s">
        <v>8</v>
      </c>
      <c r="L2" s="87" t="s">
        <v>9</v>
      </c>
      <c r="M2" s="87" t="s">
        <v>51</v>
      </c>
      <c r="N2" s="84" t="s">
        <v>10</v>
      </c>
      <c r="O2" s="84" t="s">
        <v>11</v>
      </c>
      <c r="P2" s="84" t="s">
        <v>12</v>
      </c>
    </row>
    <row r="3" spans="1:16" ht="15" x14ac:dyDescent="0.25">
      <c r="A3" s="89"/>
      <c r="B3" s="98"/>
      <c r="C3" s="99"/>
      <c r="D3" s="99"/>
      <c r="E3" s="99"/>
      <c r="F3" s="87"/>
      <c r="G3" s="100"/>
      <c r="H3" s="100"/>
      <c r="I3" s="87"/>
      <c r="J3" s="87"/>
      <c r="K3" s="87"/>
      <c r="L3" s="87">
        <f>G3+H3+I3+J3+K3</f>
        <v>0</v>
      </c>
      <c r="M3" s="87"/>
      <c r="N3" s="84"/>
      <c r="O3" s="84"/>
      <c r="P3" s="84"/>
    </row>
    <row r="4" spans="1:16" ht="15" x14ac:dyDescent="0.25">
      <c r="A4" s="89"/>
      <c r="B4" s="98"/>
      <c r="C4" s="85"/>
      <c r="D4" s="85"/>
      <c r="E4" s="99"/>
      <c r="F4" s="87"/>
      <c r="G4" s="100"/>
      <c r="H4" s="100"/>
      <c r="I4" s="87"/>
      <c r="J4" s="100"/>
      <c r="K4" s="100"/>
      <c r="L4" s="87">
        <f t="shared" ref="L4:L85" si="0">G4+H4+I4+J4+K4</f>
        <v>0</v>
      </c>
      <c r="M4" s="87"/>
      <c r="N4" s="84"/>
      <c r="O4" s="89"/>
      <c r="P4" s="84"/>
    </row>
    <row r="5" spans="1:16" ht="15" x14ac:dyDescent="0.25">
      <c r="A5" s="89"/>
      <c r="B5" s="98"/>
      <c r="C5" s="99"/>
      <c r="D5" s="99"/>
      <c r="E5" s="99"/>
      <c r="F5" s="100"/>
      <c r="G5" s="100"/>
      <c r="H5" s="87"/>
      <c r="I5" s="87"/>
      <c r="J5" s="100"/>
      <c r="K5" s="87"/>
      <c r="L5" s="87">
        <f t="shared" si="0"/>
        <v>0</v>
      </c>
      <c r="M5" s="87"/>
      <c r="N5" s="84"/>
      <c r="O5" s="89"/>
      <c r="P5" s="84"/>
    </row>
    <row r="6" spans="1:16" ht="15" x14ac:dyDescent="0.25">
      <c r="A6" s="89"/>
      <c r="B6" s="98"/>
      <c r="C6" s="99"/>
      <c r="D6" s="99"/>
      <c r="E6" s="99"/>
      <c r="F6" s="100"/>
      <c r="G6" s="100"/>
      <c r="H6" s="87"/>
      <c r="I6" s="100"/>
      <c r="J6" s="100"/>
      <c r="K6" s="87"/>
      <c r="L6" s="87">
        <f t="shared" si="0"/>
        <v>0</v>
      </c>
      <c r="M6" s="87"/>
      <c r="N6" s="84"/>
      <c r="O6" s="89"/>
      <c r="P6" s="84"/>
    </row>
    <row r="7" spans="1:16" ht="15" x14ac:dyDescent="0.25">
      <c r="A7" s="89"/>
      <c r="B7" s="104"/>
      <c r="C7" s="105"/>
      <c r="D7" s="99"/>
      <c r="E7" s="99"/>
      <c r="F7" s="87"/>
      <c r="G7" s="100"/>
      <c r="H7" s="87"/>
      <c r="I7" s="87"/>
      <c r="J7" s="100"/>
      <c r="K7" s="87"/>
      <c r="L7" s="87">
        <f t="shared" si="0"/>
        <v>0</v>
      </c>
      <c r="M7" s="87"/>
      <c r="N7" s="84"/>
      <c r="O7" s="84"/>
      <c r="P7" s="84"/>
    </row>
    <row r="8" spans="1:16" ht="15" x14ac:dyDescent="0.25">
      <c r="A8" s="89"/>
      <c r="B8" s="98"/>
      <c r="C8" s="99"/>
      <c r="D8" s="99"/>
      <c r="E8" s="99"/>
      <c r="F8" s="87"/>
      <c r="G8" s="100"/>
      <c r="H8" s="100"/>
      <c r="I8" s="87"/>
      <c r="J8" s="100"/>
      <c r="K8" s="87"/>
      <c r="L8" s="87">
        <f t="shared" si="0"/>
        <v>0</v>
      </c>
      <c r="M8" s="87"/>
      <c r="N8" s="84"/>
      <c r="O8" s="84"/>
      <c r="P8" s="84"/>
    </row>
    <row r="9" spans="1:16" ht="15" x14ac:dyDescent="0.25">
      <c r="A9" s="89"/>
      <c r="B9" s="98"/>
      <c r="C9" s="99"/>
      <c r="D9" s="99"/>
      <c r="E9" s="99"/>
      <c r="F9" s="87"/>
      <c r="G9" s="100"/>
      <c r="H9" s="100"/>
      <c r="I9" s="100"/>
      <c r="J9" s="100"/>
      <c r="K9" s="87"/>
      <c r="L9" s="87">
        <f t="shared" si="0"/>
        <v>0</v>
      </c>
      <c r="M9" s="87"/>
      <c r="N9" s="84"/>
      <c r="O9" s="89"/>
      <c r="P9" s="84"/>
    </row>
    <row r="10" spans="1:16" ht="15" x14ac:dyDescent="0.25">
      <c r="A10" s="89"/>
      <c r="B10" s="104"/>
      <c r="C10" s="105"/>
      <c r="D10" s="99"/>
      <c r="E10" s="99"/>
      <c r="F10" s="87"/>
      <c r="G10" s="100"/>
      <c r="H10" s="87"/>
      <c r="I10" s="87"/>
      <c r="J10" s="100"/>
      <c r="K10" s="87"/>
      <c r="L10" s="87">
        <f t="shared" si="0"/>
        <v>0</v>
      </c>
      <c r="M10" s="87"/>
      <c r="N10" s="84"/>
      <c r="O10" s="89"/>
      <c r="P10" s="84"/>
    </row>
    <row r="11" spans="1:16" ht="15" x14ac:dyDescent="0.25">
      <c r="A11" s="89"/>
      <c r="B11" s="98"/>
      <c r="C11" s="99"/>
      <c r="D11" s="99"/>
      <c r="E11" s="99"/>
      <c r="F11" s="87"/>
      <c r="G11" s="100"/>
      <c r="H11" s="100"/>
      <c r="I11" s="100"/>
      <c r="J11" s="100"/>
      <c r="K11" s="87"/>
      <c r="L11" s="87">
        <f t="shared" si="0"/>
        <v>0</v>
      </c>
      <c r="M11" s="87"/>
      <c r="N11" s="84"/>
      <c r="O11" s="89"/>
      <c r="P11" s="84"/>
    </row>
    <row r="12" spans="1:16" ht="15" x14ac:dyDescent="0.25">
      <c r="A12" s="89"/>
      <c r="B12" s="98"/>
      <c r="C12" s="99"/>
      <c r="D12" s="99"/>
      <c r="E12" s="99"/>
      <c r="F12" s="100"/>
      <c r="G12" s="100"/>
      <c r="H12" s="87"/>
      <c r="I12" s="87"/>
      <c r="J12" s="100"/>
      <c r="K12" s="87"/>
      <c r="L12" s="87">
        <f t="shared" si="0"/>
        <v>0</v>
      </c>
      <c r="M12" s="87"/>
      <c r="N12" s="84"/>
      <c r="O12" s="89"/>
      <c r="P12" s="84"/>
    </row>
    <row r="13" spans="1:16" ht="15" x14ac:dyDescent="0.25">
      <c r="A13" s="89"/>
      <c r="B13" s="98"/>
      <c r="C13" s="99"/>
      <c r="D13" s="99"/>
      <c r="E13" s="99"/>
      <c r="F13" s="87"/>
      <c r="G13" s="100"/>
      <c r="H13" s="100"/>
      <c r="I13" s="87"/>
      <c r="J13" s="100"/>
      <c r="K13" s="87"/>
      <c r="L13" s="87">
        <f t="shared" si="0"/>
        <v>0</v>
      </c>
      <c r="M13" s="87"/>
      <c r="N13" s="84"/>
      <c r="O13" s="89"/>
      <c r="P13" s="84"/>
    </row>
    <row r="14" spans="1:16" ht="15" x14ac:dyDescent="0.25">
      <c r="A14" s="89"/>
      <c r="B14" s="98"/>
      <c r="C14" s="99"/>
      <c r="D14" s="99"/>
      <c r="E14" s="99"/>
      <c r="F14" s="87"/>
      <c r="G14" s="100"/>
      <c r="H14" s="100"/>
      <c r="I14" s="87"/>
      <c r="J14" s="100"/>
      <c r="K14" s="87"/>
      <c r="L14" s="87">
        <f t="shared" si="0"/>
        <v>0</v>
      </c>
      <c r="M14" s="87"/>
      <c r="N14" s="84"/>
      <c r="O14" s="84"/>
      <c r="P14" s="84"/>
    </row>
    <row r="15" spans="1:16" ht="15" x14ac:dyDescent="0.25">
      <c r="A15" s="89"/>
      <c r="B15" s="98"/>
      <c r="C15" s="99"/>
      <c r="D15" s="99"/>
      <c r="E15" s="99"/>
      <c r="F15" s="87"/>
      <c r="G15" s="100"/>
      <c r="H15" s="100"/>
      <c r="I15" s="100"/>
      <c r="J15" s="100"/>
      <c r="K15" s="87"/>
      <c r="L15" s="87">
        <f t="shared" si="0"/>
        <v>0</v>
      </c>
      <c r="M15" s="87"/>
      <c r="N15" s="84"/>
      <c r="O15" s="84"/>
      <c r="P15" s="84"/>
    </row>
    <row r="16" spans="1:16" ht="15" x14ac:dyDescent="0.25">
      <c r="A16" s="89"/>
      <c r="B16" s="98"/>
      <c r="C16" s="99"/>
      <c r="D16" s="99"/>
      <c r="E16" s="99"/>
      <c r="F16" s="87"/>
      <c r="G16" s="100"/>
      <c r="H16" s="100"/>
      <c r="I16" s="87"/>
      <c r="J16" s="100"/>
      <c r="K16" s="100"/>
      <c r="L16" s="87">
        <f t="shared" si="0"/>
        <v>0</v>
      </c>
      <c r="M16" s="87"/>
      <c r="N16" s="84"/>
      <c r="O16" s="84"/>
      <c r="P16" s="84"/>
    </row>
    <row r="17" spans="1:16" ht="15" x14ac:dyDescent="0.25">
      <c r="A17" s="89"/>
      <c r="B17" s="98"/>
      <c r="C17" s="99"/>
      <c r="D17" s="99"/>
      <c r="E17" s="99"/>
      <c r="F17" s="87"/>
      <c r="G17" s="100"/>
      <c r="H17" s="100"/>
      <c r="I17" s="100"/>
      <c r="J17" s="100"/>
      <c r="K17" s="100"/>
      <c r="L17" s="87">
        <f t="shared" si="0"/>
        <v>0</v>
      </c>
      <c r="M17" s="87"/>
      <c r="N17" s="84"/>
      <c r="O17" s="89"/>
      <c r="P17" s="84"/>
    </row>
    <row r="18" spans="1:16" ht="15" x14ac:dyDescent="0.25">
      <c r="A18" s="89"/>
      <c r="B18" s="98"/>
      <c r="C18" s="99"/>
      <c r="D18" s="99"/>
      <c r="E18" s="99"/>
      <c r="F18" s="87"/>
      <c r="G18" s="100"/>
      <c r="H18" s="100"/>
      <c r="I18" s="100"/>
      <c r="J18" s="100"/>
      <c r="K18" s="100"/>
      <c r="L18" s="87">
        <f t="shared" si="0"/>
        <v>0</v>
      </c>
      <c r="M18" s="87"/>
      <c r="N18" s="84"/>
      <c r="O18" s="89"/>
      <c r="P18" s="84"/>
    </row>
    <row r="19" spans="1:16" ht="15" x14ac:dyDescent="0.25">
      <c r="A19" s="89"/>
      <c r="B19" s="98"/>
      <c r="C19" s="99"/>
      <c r="D19" s="99"/>
      <c r="E19" s="99"/>
      <c r="F19" s="100"/>
      <c r="G19" s="100"/>
      <c r="H19" s="100"/>
      <c r="I19" s="100"/>
      <c r="J19" s="100"/>
      <c r="K19" s="100"/>
      <c r="L19" s="87">
        <f t="shared" si="0"/>
        <v>0</v>
      </c>
      <c r="M19" s="87"/>
      <c r="N19" s="89"/>
      <c r="O19" s="89"/>
      <c r="P19" s="89"/>
    </row>
    <row r="20" spans="1:16" ht="15" x14ac:dyDescent="0.25">
      <c r="A20" s="89"/>
      <c r="B20" s="98"/>
      <c r="C20" s="85"/>
      <c r="D20" s="85"/>
      <c r="E20" s="99"/>
      <c r="F20" s="87"/>
      <c r="G20" s="100"/>
      <c r="H20" s="100"/>
      <c r="I20" s="100"/>
      <c r="J20" s="100"/>
      <c r="K20" s="100"/>
      <c r="L20" s="87">
        <f t="shared" si="0"/>
        <v>0</v>
      </c>
      <c r="M20" s="87"/>
      <c r="N20" s="84"/>
      <c r="O20" s="89"/>
      <c r="P20" s="84"/>
    </row>
    <row r="21" spans="1:16" ht="15" x14ac:dyDescent="0.25">
      <c r="A21" s="89"/>
      <c r="B21" s="98"/>
      <c r="C21" s="99"/>
      <c r="D21" s="99"/>
      <c r="E21" s="99"/>
      <c r="F21" s="100"/>
      <c r="G21" s="100"/>
      <c r="H21" s="100"/>
      <c r="I21" s="100"/>
      <c r="J21" s="100"/>
      <c r="K21" s="100"/>
      <c r="L21" s="87">
        <f t="shared" si="0"/>
        <v>0</v>
      </c>
      <c r="M21" s="87"/>
      <c r="N21" s="84"/>
      <c r="O21" s="89"/>
      <c r="P21" s="84"/>
    </row>
    <row r="22" spans="1:16" ht="15" x14ac:dyDescent="0.25">
      <c r="A22" s="89"/>
      <c r="B22" s="98"/>
      <c r="C22" s="99"/>
      <c r="D22" s="99"/>
      <c r="E22" s="99"/>
      <c r="F22" s="100"/>
      <c r="G22" s="100"/>
      <c r="H22" s="100"/>
      <c r="I22" s="100"/>
      <c r="J22" s="100"/>
      <c r="K22" s="100"/>
      <c r="L22" s="87">
        <f t="shared" si="0"/>
        <v>0</v>
      </c>
      <c r="M22" s="87"/>
      <c r="N22" s="84"/>
      <c r="O22" s="84"/>
      <c r="P22" s="84"/>
    </row>
    <row r="23" spans="1:16" ht="15" x14ac:dyDescent="0.25">
      <c r="A23" s="89"/>
      <c r="B23" s="98"/>
      <c r="C23" s="99"/>
      <c r="D23" s="85"/>
      <c r="E23" s="99"/>
      <c r="F23" s="87"/>
      <c r="G23" s="100"/>
      <c r="H23" s="100"/>
      <c r="I23" s="100"/>
      <c r="J23" s="100"/>
      <c r="K23" s="100"/>
      <c r="L23" s="87">
        <f t="shared" si="0"/>
        <v>0</v>
      </c>
      <c r="M23" s="87"/>
      <c r="N23" s="84"/>
      <c r="O23" s="84"/>
      <c r="P23" s="84"/>
    </row>
    <row r="24" spans="1:16" ht="15" x14ac:dyDescent="0.25">
      <c r="A24" s="89"/>
      <c r="B24" s="98"/>
      <c r="C24" s="99"/>
      <c r="D24" s="99"/>
      <c r="E24" s="99"/>
      <c r="F24" s="87"/>
      <c r="G24" s="100"/>
      <c r="H24" s="100"/>
      <c r="I24" s="100"/>
      <c r="J24" s="100"/>
      <c r="K24" s="100"/>
      <c r="L24" s="87">
        <f t="shared" si="0"/>
        <v>0</v>
      </c>
      <c r="M24" s="87"/>
      <c r="N24" s="84"/>
      <c r="O24" s="84"/>
      <c r="P24" s="84"/>
    </row>
    <row r="25" spans="1:16" ht="15" x14ac:dyDescent="0.25">
      <c r="A25" s="89"/>
      <c r="B25" s="98"/>
      <c r="C25" s="99"/>
      <c r="D25" s="99"/>
      <c r="E25" s="99"/>
      <c r="F25" s="100"/>
      <c r="G25" s="100"/>
      <c r="H25" s="100"/>
      <c r="I25" s="100"/>
      <c r="J25" s="100"/>
      <c r="K25" s="100"/>
      <c r="L25" s="87">
        <f t="shared" si="0"/>
        <v>0</v>
      </c>
      <c r="M25" s="87"/>
      <c r="N25" s="84"/>
      <c r="O25" s="84"/>
      <c r="P25" s="84"/>
    </row>
    <row r="26" spans="1:16" ht="15" x14ac:dyDescent="0.25">
      <c r="A26" s="89"/>
      <c r="B26" s="98"/>
      <c r="C26" s="99"/>
      <c r="D26" s="99"/>
      <c r="E26" s="99"/>
      <c r="F26" s="87"/>
      <c r="G26" s="100"/>
      <c r="H26" s="100"/>
      <c r="I26" s="100"/>
      <c r="J26" s="100"/>
      <c r="K26" s="100"/>
      <c r="L26" s="87">
        <f t="shared" si="0"/>
        <v>0</v>
      </c>
      <c r="M26" s="87"/>
      <c r="N26" s="84"/>
      <c r="O26" s="84"/>
      <c r="P26" s="84"/>
    </row>
    <row r="27" spans="1:16" ht="15" x14ac:dyDescent="0.25">
      <c r="A27" s="89"/>
      <c r="B27" s="98"/>
      <c r="C27" s="99"/>
      <c r="D27" s="99"/>
      <c r="E27" s="99"/>
      <c r="F27" s="100"/>
      <c r="G27" s="100"/>
      <c r="H27" s="100"/>
      <c r="I27" s="100"/>
      <c r="J27" s="100"/>
      <c r="K27" s="100"/>
      <c r="L27" s="87">
        <f t="shared" si="0"/>
        <v>0</v>
      </c>
      <c r="M27" s="87"/>
      <c r="N27" s="84"/>
      <c r="O27" s="84"/>
      <c r="P27" s="84"/>
    </row>
    <row r="28" spans="1:16" ht="15" x14ac:dyDescent="0.25">
      <c r="A28" s="89"/>
      <c r="B28" s="98"/>
      <c r="C28" s="99"/>
      <c r="D28" s="99"/>
      <c r="E28" s="99"/>
      <c r="F28" s="87"/>
      <c r="G28" s="100"/>
      <c r="H28" s="100"/>
      <c r="I28" s="100"/>
      <c r="J28" s="100"/>
      <c r="K28" s="100"/>
      <c r="L28" s="87">
        <f t="shared" si="0"/>
        <v>0</v>
      </c>
      <c r="M28" s="87"/>
      <c r="N28" s="84"/>
      <c r="O28" s="84"/>
      <c r="P28" s="84"/>
    </row>
    <row r="29" spans="1:16" ht="15" x14ac:dyDescent="0.25">
      <c r="A29" s="89"/>
      <c r="B29" s="98"/>
      <c r="C29" s="99"/>
      <c r="D29" s="99"/>
      <c r="E29" s="99"/>
      <c r="F29" s="87"/>
      <c r="G29" s="100"/>
      <c r="H29" s="100"/>
      <c r="I29" s="100"/>
      <c r="J29" s="100"/>
      <c r="K29" s="100"/>
      <c r="L29" s="87">
        <f t="shared" si="0"/>
        <v>0</v>
      </c>
      <c r="M29" s="87"/>
      <c r="N29" s="84"/>
      <c r="O29" s="84"/>
      <c r="P29" s="84"/>
    </row>
    <row r="30" spans="1:16" ht="15" x14ac:dyDescent="0.25">
      <c r="A30" s="89"/>
      <c r="B30" s="98"/>
      <c r="C30" s="99"/>
      <c r="D30" s="99"/>
      <c r="E30" s="99"/>
      <c r="F30" s="87"/>
      <c r="G30" s="100"/>
      <c r="H30" s="100"/>
      <c r="I30" s="100"/>
      <c r="J30" s="100"/>
      <c r="K30" s="100"/>
      <c r="L30" s="87">
        <f t="shared" si="0"/>
        <v>0</v>
      </c>
      <c r="M30" s="87"/>
      <c r="N30" s="84"/>
      <c r="O30" s="84"/>
      <c r="P30" s="84"/>
    </row>
    <row r="31" spans="1:16" ht="15" x14ac:dyDescent="0.25">
      <c r="A31" s="89"/>
      <c r="B31" s="98"/>
      <c r="C31" s="99"/>
      <c r="D31" s="99"/>
      <c r="E31" s="99"/>
      <c r="F31" s="100"/>
      <c r="G31" s="100"/>
      <c r="H31" s="100"/>
      <c r="I31" s="100"/>
      <c r="J31" s="100"/>
      <c r="K31" s="100"/>
      <c r="L31" s="87">
        <f t="shared" si="0"/>
        <v>0</v>
      </c>
      <c r="M31" s="87"/>
      <c r="N31" s="84"/>
      <c r="O31" s="84"/>
      <c r="P31" s="84"/>
    </row>
    <row r="32" spans="1:16" ht="15" x14ac:dyDescent="0.25">
      <c r="A32" s="89"/>
      <c r="B32" s="98"/>
      <c r="C32" s="99"/>
      <c r="D32" s="99"/>
      <c r="E32" s="99"/>
      <c r="F32" s="100"/>
      <c r="G32" s="100"/>
      <c r="H32" s="100"/>
      <c r="I32" s="100"/>
      <c r="J32" s="100"/>
      <c r="K32" s="100"/>
      <c r="L32" s="87">
        <f t="shared" si="0"/>
        <v>0</v>
      </c>
      <c r="M32" s="87"/>
      <c r="N32" s="84"/>
      <c r="O32" s="84"/>
      <c r="P32" s="84"/>
    </row>
    <row r="33" spans="1:16" ht="15" x14ac:dyDescent="0.25">
      <c r="A33" s="89"/>
      <c r="B33" s="98"/>
      <c r="C33" s="99"/>
      <c r="D33" s="99"/>
      <c r="E33" s="99"/>
      <c r="F33" s="87"/>
      <c r="G33" s="100"/>
      <c r="H33" s="100"/>
      <c r="I33" s="100"/>
      <c r="J33" s="100"/>
      <c r="K33" s="100"/>
      <c r="L33" s="87">
        <f t="shared" si="0"/>
        <v>0</v>
      </c>
      <c r="M33" s="87"/>
      <c r="N33" s="84"/>
      <c r="O33" s="84"/>
      <c r="P33" s="84"/>
    </row>
    <row r="34" spans="1:16" ht="15" x14ac:dyDescent="0.25">
      <c r="A34" s="89"/>
      <c r="B34" s="98"/>
      <c r="C34" s="99"/>
      <c r="D34" s="99"/>
      <c r="E34" s="99"/>
      <c r="F34" s="100"/>
      <c r="G34" s="100"/>
      <c r="H34" s="100"/>
      <c r="I34" s="100"/>
      <c r="J34" s="100"/>
      <c r="K34" s="100"/>
      <c r="L34" s="87">
        <f t="shared" si="0"/>
        <v>0</v>
      </c>
      <c r="M34" s="87"/>
      <c r="N34" s="84"/>
      <c r="O34" s="84"/>
      <c r="P34" s="84"/>
    </row>
    <row r="35" spans="1:16" ht="15" x14ac:dyDescent="0.25">
      <c r="A35" s="89"/>
      <c r="B35" s="98"/>
      <c r="C35" s="99"/>
      <c r="D35" s="99"/>
      <c r="E35" s="99"/>
      <c r="F35" s="100"/>
      <c r="G35" s="100"/>
      <c r="H35" s="100"/>
      <c r="I35" s="100"/>
      <c r="J35" s="100"/>
      <c r="K35" s="100"/>
      <c r="L35" s="87">
        <f t="shared" si="0"/>
        <v>0</v>
      </c>
      <c r="M35" s="87"/>
      <c r="N35" s="84"/>
      <c r="O35" s="84"/>
      <c r="P35" s="84"/>
    </row>
    <row r="36" spans="1:16" ht="15" x14ac:dyDescent="0.25">
      <c r="A36" s="89"/>
      <c r="B36" s="98"/>
      <c r="C36" s="99"/>
      <c r="D36" s="99"/>
      <c r="E36" s="99"/>
      <c r="F36" s="87"/>
      <c r="G36" s="100"/>
      <c r="H36" s="100"/>
      <c r="I36" s="100"/>
      <c r="J36" s="100"/>
      <c r="K36" s="100"/>
      <c r="L36" s="87">
        <f t="shared" si="0"/>
        <v>0</v>
      </c>
      <c r="M36" s="87"/>
      <c r="N36" s="84"/>
      <c r="O36" s="84"/>
      <c r="P36" s="84"/>
    </row>
    <row r="37" spans="1:16" ht="15" x14ac:dyDescent="0.25">
      <c r="A37" s="89"/>
      <c r="B37" s="98"/>
      <c r="C37" s="99"/>
      <c r="D37" s="99"/>
      <c r="E37" s="99"/>
      <c r="F37" s="87"/>
      <c r="G37" s="100"/>
      <c r="H37" s="100"/>
      <c r="I37" s="100"/>
      <c r="J37" s="100"/>
      <c r="K37" s="100"/>
      <c r="L37" s="87">
        <f t="shared" si="0"/>
        <v>0</v>
      </c>
      <c r="M37" s="87"/>
      <c r="N37" s="84"/>
      <c r="O37" s="84"/>
      <c r="P37" s="84"/>
    </row>
    <row r="38" spans="1:16" ht="15" x14ac:dyDescent="0.25">
      <c r="A38" s="89"/>
      <c r="B38" s="98"/>
      <c r="C38" s="99"/>
      <c r="D38" s="99"/>
      <c r="E38" s="99"/>
      <c r="F38" s="87"/>
      <c r="G38" s="100"/>
      <c r="H38" s="100"/>
      <c r="I38" s="100"/>
      <c r="J38" s="100"/>
      <c r="K38" s="100"/>
      <c r="L38" s="87">
        <f t="shared" si="0"/>
        <v>0</v>
      </c>
      <c r="M38" s="87"/>
      <c r="N38" s="84"/>
      <c r="O38" s="84"/>
      <c r="P38" s="84"/>
    </row>
    <row r="39" spans="1:16" ht="15" x14ac:dyDescent="0.25">
      <c r="A39" s="89"/>
      <c r="B39" s="98"/>
      <c r="C39" s="99"/>
      <c r="D39" s="99"/>
      <c r="E39" s="99"/>
      <c r="F39" s="87"/>
      <c r="G39" s="100"/>
      <c r="H39" s="100"/>
      <c r="I39" s="100"/>
      <c r="J39" s="100"/>
      <c r="K39" s="100"/>
      <c r="L39" s="87">
        <f t="shared" si="0"/>
        <v>0</v>
      </c>
      <c r="M39" s="87"/>
      <c r="N39" s="84"/>
      <c r="O39" s="84"/>
      <c r="P39" s="84"/>
    </row>
    <row r="40" spans="1:16" ht="15" x14ac:dyDescent="0.25">
      <c r="A40" s="89"/>
      <c r="B40" s="98"/>
      <c r="C40" s="99"/>
      <c r="D40" s="99"/>
      <c r="E40" s="99"/>
      <c r="F40" s="100"/>
      <c r="G40" s="100"/>
      <c r="H40" s="100"/>
      <c r="I40" s="100"/>
      <c r="J40" s="100"/>
      <c r="K40" s="100"/>
      <c r="L40" s="87">
        <f t="shared" si="0"/>
        <v>0</v>
      </c>
      <c r="M40" s="87"/>
      <c r="N40" s="84"/>
      <c r="O40" s="84"/>
      <c r="P40" s="84"/>
    </row>
    <row r="41" spans="1:16" ht="15" x14ac:dyDescent="0.25">
      <c r="A41" s="89"/>
      <c r="B41" s="98"/>
      <c r="C41" s="99"/>
      <c r="D41" s="99"/>
      <c r="E41" s="99"/>
      <c r="F41" s="87"/>
      <c r="G41" s="100"/>
      <c r="H41" s="100"/>
      <c r="I41" s="100"/>
      <c r="J41" s="100"/>
      <c r="K41" s="100"/>
      <c r="L41" s="87">
        <f t="shared" si="0"/>
        <v>0</v>
      </c>
      <c r="M41" s="87"/>
      <c r="N41" s="84"/>
      <c r="O41" s="84"/>
      <c r="P41" s="84"/>
    </row>
    <row r="42" spans="1:16" ht="15" x14ac:dyDescent="0.25">
      <c r="A42" s="89"/>
      <c r="B42" s="98"/>
      <c r="C42" s="99"/>
      <c r="D42" s="99"/>
      <c r="E42" s="99"/>
      <c r="F42" s="87"/>
      <c r="G42" s="100"/>
      <c r="H42" s="100"/>
      <c r="I42" s="100"/>
      <c r="J42" s="100"/>
      <c r="K42" s="100"/>
      <c r="L42" s="87">
        <f t="shared" si="0"/>
        <v>0</v>
      </c>
      <c r="M42" s="87"/>
      <c r="N42" s="84"/>
      <c r="O42" s="84"/>
      <c r="P42" s="84"/>
    </row>
    <row r="43" spans="1:16" s="188" customFormat="1" ht="15" x14ac:dyDescent="0.25">
      <c r="A43" s="89"/>
      <c r="B43" s="98"/>
      <c r="C43" s="99"/>
      <c r="D43" s="99"/>
      <c r="E43" s="99"/>
      <c r="F43" s="87"/>
      <c r="G43" s="100"/>
      <c r="H43" s="87"/>
      <c r="I43" s="87"/>
      <c r="J43" s="87"/>
      <c r="K43" s="87"/>
      <c r="L43" s="87">
        <f t="shared" si="0"/>
        <v>0</v>
      </c>
      <c r="M43" s="87"/>
      <c r="N43" s="84"/>
      <c r="O43" s="84"/>
      <c r="P43" s="84"/>
    </row>
    <row r="44" spans="1:16" ht="15" x14ac:dyDescent="0.25">
      <c r="A44" s="89"/>
      <c r="B44" s="98"/>
      <c r="C44" s="99"/>
      <c r="D44" s="99"/>
      <c r="E44" s="99"/>
      <c r="F44" s="87"/>
      <c r="G44" s="100"/>
      <c r="H44" s="100"/>
      <c r="I44" s="100"/>
      <c r="J44" s="100"/>
      <c r="K44" s="100"/>
      <c r="L44" s="87">
        <f t="shared" si="0"/>
        <v>0</v>
      </c>
      <c r="M44" s="87"/>
      <c r="N44" s="84"/>
      <c r="O44" s="84"/>
      <c r="P44" s="84"/>
    </row>
    <row r="45" spans="1:16" ht="15" x14ac:dyDescent="0.25">
      <c r="A45" s="89"/>
      <c r="B45" s="98"/>
      <c r="C45" s="99"/>
      <c r="D45" s="99"/>
      <c r="E45" s="99"/>
      <c r="F45" s="100"/>
      <c r="G45" s="100"/>
      <c r="H45" s="100"/>
      <c r="I45" s="100"/>
      <c r="J45" s="100"/>
      <c r="K45" s="100"/>
      <c r="L45" s="87">
        <f t="shared" si="0"/>
        <v>0</v>
      </c>
      <c r="M45" s="87"/>
      <c r="N45" s="84"/>
      <c r="O45" s="84"/>
      <c r="P45" s="84"/>
    </row>
    <row r="46" spans="1:16" ht="15" x14ac:dyDescent="0.25">
      <c r="A46" s="89"/>
      <c r="B46" s="98"/>
      <c r="C46" s="99"/>
      <c r="D46" s="99"/>
      <c r="E46" s="99"/>
      <c r="F46" s="87"/>
      <c r="G46" s="100"/>
      <c r="H46" s="100"/>
      <c r="I46" s="100"/>
      <c r="J46" s="100"/>
      <c r="K46" s="100"/>
      <c r="L46" s="87">
        <f t="shared" si="0"/>
        <v>0</v>
      </c>
      <c r="M46" s="87"/>
      <c r="N46" s="84"/>
      <c r="O46" s="89"/>
      <c r="P46" s="84"/>
    </row>
    <row r="47" spans="1:16" ht="15" x14ac:dyDescent="0.25">
      <c r="A47" s="89"/>
      <c r="B47" s="98"/>
      <c r="C47" s="99"/>
      <c r="D47" s="99"/>
      <c r="E47" s="99"/>
      <c r="F47" s="87"/>
      <c r="G47" s="100"/>
      <c r="H47" s="100"/>
      <c r="I47" s="100"/>
      <c r="J47" s="100"/>
      <c r="K47" s="100"/>
      <c r="L47" s="87">
        <f t="shared" si="0"/>
        <v>0</v>
      </c>
      <c r="M47" s="87"/>
      <c r="N47" s="84"/>
      <c r="O47" s="84"/>
      <c r="P47" s="84"/>
    </row>
    <row r="48" spans="1:16" ht="15" x14ac:dyDescent="0.25">
      <c r="A48" s="89"/>
      <c r="B48" s="98"/>
      <c r="C48" s="99"/>
      <c r="D48" s="99"/>
      <c r="E48" s="99"/>
      <c r="F48" s="87"/>
      <c r="G48" s="100"/>
      <c r="H48" s="100"/>
      <c r="I48" s="100"/>
      <c r="J48" s="100"/>
      <c r="K48" s="100"/>
      <c r="L48" s="87">
        <f t="shared" si="0"/>
        <v>0</v>
      </c>
      <c r="M48" s="87"/>
      <c r="N48" s="84"/>
      <c r="O48" s="84"/>
      <c r="P48" s="84"/>
    </row>
    <row r="49" spans="1:16" ht="15" x14ac:dyDescent="0.25">
      <c r="A49" s="89"/>
      <c r="B49" s="98"/>
      <c r="C49" s="99"/>
      <c r="D49" s="99"/>
      <c r="E49" s="99"/>
      <c r="F49" s="87"/>
      <c r="G49" s="100"/>
      <c r="H49" s="100"/>
      <c r="I49" s="100"/>
      <c r="J49" s="100"/>
      <c r="K49" s="100"/>
      <c r="L49" s="87">
        <f t="shared" si="0"/>
        <v>0</v>
      </c>
      <c r="M49" s="87"/>
      <c r="N49" s="84"/>
      <c r="O49" s="84"/>
      <c r="P49" s="84"/>
    </row>
    <row r="50" spans="1:16" ht="15" x14ac:dyDescent="0.25">
      <c r="A50" s="89"/>
      <c r="B50" s="98"/>
      <c r="C50" s="99"/>
      <c r="D50" s="99"/>
      <c r="E50" s="99"/>
      <c r="F50" s="87"/>
      <c r="G50" s="100"/>
      <c r="H50" s="100"/>
      <c r="I50" s="100"/>
      <c r="J50" s="100"/>
      <c r="K50" s="100"/>
      <c r="L50" s="87">
        <f t="shared" si="0"/>
        <v>0</v>
      </c>
      <c r="M50" s="87"/>
      <c r="N50" s="84"/>
      <c r="O50" s="89"/>
      <c r="P50" s="84"/>
    </row>
    <row r="51" spans="1:16" ht="15" x14ac:dyDescent="0.25">
      <c r="A51" s="89"/>
      <c r="B51" s="98"/>
      <c r="C51" s="99"/>
      <c r="D51" s="99"/>
      <c r="E51" s="99"/>
      <c r="F51" s="100"/>
      <c r="G51" s="100"/>
      <c r="H51" s="100"/>
      <c r="I51" s="100"/>
      <c r="J51" s="100"/>
      <c r="K51" s="100"/>
      <c r="L51" s="87">
        <f t="shared" si="0"/>
        <v>0</v>
      </c>
      <c r="M51" s="87"/>
      <c r="N51" s="84"/>
      <c r="O51" s="89"/>
      <c r="P51" s="84"/>
    </row>
    <row r="52" spans="1:16" ht="15" x14ac:dyDescent="0.25">
      <c r="A52" s="89"/>
      <c r="B52" s="98"/>
      <c r="C52" s="99"/>
      <c r="D52" s="99"/>
      <c r="E52" s="99"/>
      <c r="F52" s="87"/>
      <c r="G52" s="100"/>
      <c r="H52" s="100"/>
      <c r="I52" s="100"/>
      <c r="J52" s="100"/>
      <c r="K52" s="100"/>
      <c r="L52" s="87">
        <f t="shared" si="0"/>
        <v>0</v>
      </c>
      <c r="M52" s="87"/>
      <c r="N52" s="84"/>
      <c r="O52" s="89"/>
      <c r="P52" s="84"/>
    </row>
    <row r="53" spans="1:16" ht="15" x14ac:dyDescent="0.25">
      <c r="A53" s="89"/>
      <c r="B53" s="98"/>
      <c r="C53" s="99"/>
      <c r="D53" s="99"/>
      <c r="E53" s="99"/>
      <c r="F53" s="100"/>
      <c r="G53" s="100"/>
      <c r="H53" s="100"/>
      <c r="I53" s="100"/>
      <c r="J53" s="100"/>
      <c r="K53" s="100"/>
      <c r="L53" s="87">
        <f t="shared" si="0"/>
        <v>0</v>
      </c>
      <c r="M53" s="87"/>
      <c r="N53" s="84"/>
      <c r="O53" s="89"/>
      <c r="P53" s="84"/>
    </row>
    <row r="54" spans="1:16" ht="15" x14ac:dyDescent="0.25">
      <c r="A54" s="89"/>
      <c r="B54" s="98"/>
      <c r="C54" s="99"/>
      <c r="D54" s="99"/>
      <c r="E54" s="99"/>
      <c r="F54" s="100"/>
      <c r="I54" s="100"/>
      <c r="L54" s="87">
        <f t="shared" si="0"/>
        <v>0</v>
      </c>
      <c r="M54" s="87"/>
      <c r="N54" s="84"/>
      <c r="O54" s="89"/>
      <c r="P54" s="84"/>
    </row>
    <row r="55" spans="1:16" ht="15" x14ac:dyDescent="0.25">
      <c r="A55" s="89"/>
      <c r="B55" s="98"/>
      <c r="C55" s="99"/>
      <c r="D55" s="99"/>
      <c r="E55" s="99"/>
      <c r="F55" s="87"/>
      <c r="G55" s="100"/>
      <c r="H55" s="100"/>
      <c r="I55" s="100"/>
      <c r="J55" s="100"/>
      <c r="K55" s="100"/>
      <c r="L55" s="87">
        <f>G55+H55+I55+J55+K55</f>
        <v>0</v>
      </c>
      <c r="M55" s="87"/>
      <c r="N55" s="84"/>
      <c r="O55" s="89"/>
      <c r="P55" s="84"/>
    </row>
    <row r="56" spans="1:16" ht="15" x14ac:dyDescent="0.25">
      <c r="A56" s="89"/>
      <c r="B56" s="98"/>
      <c r="C56" s="85"/>
      <c r="D56" s="85"/>
      <c r="E56" s="99"/>
      <c r="F56" s="87"/>
      <c r="G56" s="100"/>
      <c r="H56" s="100"/>
      <c r="I56" s="100"/>
      <c r="J56" s="100"/>
      <c r="K56" s="100"/>
      <c r="L56" s="87">
        <f t="shared" si="0"/>
        <v>0</v>
      </c>
      <c r="M56" s="87"/>
      <c r="N56" s="84"/>
      <c r="O56" s="89"/>
      <c r="P56" s="84"/>
    </row>
    <row r="57" spans="1:16" ht="15" x14ac:dyDescent="0.25">
      <c r="A57" s="89"/>
      <c r="B57" s="98"/>
      <c r="C57" s="99"/>
      <c r="D57" s="99"/>
      <c r="E57" s="99"/>
      <c r="F57" s="100"/>
      <c r="G57" s="100"/>
      <c r="H57" s="100"/>
      <c r="I57" s="100"/>
      <c r="J57" s="100"/>
      <c r="K57" s="100"/>
      <c r="L57" s="87">
        <f t="shared" si="0"/>
        <v>0</v>
      </c>
      <c r="M57" s="87"/>
      <c r="N57" s="84"/>
      <c r="O57" s="89"/>
      <c r="P57" s="84"/>
    </row>
    <row r="58" spans="1:16" s="188" customFormat="1" ht="15" x14ac:dyDescent="0.25">
      <c r="A58" s="89"/>
      <c r="B58" s="98"/>
      <c r="C58" s="99"/>
      <c r="D58" s="99"/>
      <c r="E58" s="99"/>
      <c r="F58" s="87"/>
      <c r="G58" s="100"/>
      <c r="H58" s="87"/>
      <c r="I58" s="87"/>
      <c r="J58" s="87"/>
      <c r="K58" s="87"/>
      <c r="L58" s="87">
        <f t="shared" si="0"/>
        <v>0</v>
      </c>
      <c r="M58" s="87"/>
      <c r="N58" s="84"/>
      <c r="O58" s="84"/>
      <c r="P58" s="84"/>
    </row>
    <row r="59" spans="1:16" ht="15" x14ac:dyDescent="0.25">
      <c r="A59" s="89"/>
      <c r="B59" s="98"/>
      <c r="C59" s="99"/>
      <c r="D59" s="99"/>
      <c r="E59" s="99"/>
      <c r="F59" s="100"/>
      <c r="G59" s="100"/>
      <c r="H59" s="100"/>
      <c r="I59" s="100"/>
      <c r="J59" s="100"/>
      <c r="K59" s="100"/>
      <c r="L59" s="87">
        <f t="shared" si="0"/>
        <v>0</v>
      </c>
      <c r="M59" s="87"/>
      <c r="N59" s="84"/>
      <c r="O59" s="89"/>
      <c r="P59" s="84"/>
    </row>
    <row r="60" spans="1:16" ht="15" x14ac:dyDescent="0.25">
      <c r="A60" s="89"/>
      <c r="B60" s="98"/>
      <c r="C60" s="85"/>
      <c r="D60" s="85"/>
      <c r="E60" s="99"/>
      <c r="F60" s="87"/>
      <c r="G60" s="100"/>
      <c r="H60" s="100"/>
      <c r="I60" s="100"/>
      <c r="J60" s="100"/>
      <c r="K60" s="100"/>
      <c r="L60" s="87">
        <f t="shared" si="0"/>
        <v>0</v>
      </c>
      <c r="M60" s="87"/>
      <c r="N60" s="84"/>
      <c r="O60" s="89"/>
      <c r="P60" s="84"/>
    </row>
    <row r="61" spans="1:16" ht="15" x14ac:dyDescent="0.25">
      <c r="A61" s="89"/>
      <c r="B61" s="98"/>
      <c r="C61" s="99"/>
      <c r="D61" s="99"/>
      <c r="E61" s="99"/>
      <c r="F61" s="100"/>
      <c r="G61" s="100"/>
      <c r="H61" s="100"/>
      <c r="I61" s="100"/>
      <c r="J61" s="100"/>
      <c r="K61" s="100"/>
      <c r="L61" s="87">
        <f t="shared" si="0"/>
        <v>0</v>
      </c>
      <c r="M61" s="87"/>
      <c r="N61" s="84"/>
      <c r="O61" s="84"/>
      <c r="P61" s="84"/>
    </row>
    <row r="62" spans="1:16" ht="15" x14ac:dyDescent="0.25">
      <c r="A62" s="89"/>
      <c r="B62" s="98"/>
      <c r="C62" s="99"/>
      <c r="D62" s="99"/>
      <c r="E62" s="99"/>
      <c r="F62" s="87"/>
      <c r="G62" s="100"/>
      <c r="H62" s="100"/>
      <c r="I62" s="100"/>
      <c r="J62" s="100"/>
      <c r="K62" s="100"/>
      <c r="L62" s="87">
        <f t="shared" si="0"/>
        <v>0</v>
      </c>
      <c r="M62" s="87"/>
      <c r="N62" s="84"/>
      <c r="O62" s="84"/>
      <c r="P62" s="84"/>
    </row>
    <row r="63" spans="1:16" ht="15" x14ac:dyDescent="0.25">
      <c r="A63" s="89"/>
      <c r="B63" s="98"/>
      <c r="C63" s="85"/>
      <c r="D63" s="85"/>
      <c r="E63" s="99"/>
      <c r="F63" s="87"/>
      <c r="G63" s="100"/>
      <c r="H63" s="100"/>
      <c r="I63" s="100"/>
      <c r="J63" s="100"/>
      <c r="K63" s="100"/>
      <c r="L63" s="87">
        <f t="shared" si="0"/>
        <v>0</v>
      </c>
      <c r="M63" s="87"/>
      <c r="N63" s="84"/>
      <c r="O63" s="84"/>
      <c r="P63" s="84"/>
    </row>
    <row r="64" spans="1:16" ht="15" x14ac:dyDescent="0.25">
      <c r="A64" s="89"/>
      <c r="B64" s="98"/>
      <c r="C64" s="99"/>
      <c r="D64" s="99"/>
      <c r="E64" s="99"/>
      <c r="F64" s="100"/>
      <c r="G64" s="100"/>
      <c r="H64" s="100"/>
      <c r="I64" s="100"/>
      <c r="J64" s="100"/>
      <c r="K64" s="100"/>
      <c r="L64" s="87">
        <f t="shared" si="0"/>
        <v>0</v>
      </c>
      <c r="M64" s="87"/>
      <c r="N64" s="84"/>
      <c r="O64" s="84"/>
      <c r="P64" s="84"/>
    </row>
    <row r="65" spans="1:16" ht="15" x14ac:dyDescent="0.25">
      <c r="A65" s="89"/>
      <c r="B65" s="98"/>
      <c r="C65" s="85"/>
      <c r="D65" s="85"/>
      <c r="E65" s="99"/>
      <c r="F65" s="87"/>
      <c r="G65" s="100"/>
      <c r="H65" s="100"/>
      <c r="I65" s="100"/>
      <c r="J65" s="100"/>
      <c r="K65" s="100"/>
      <c r="L65" s="87">
        <f t="shared" si="0"/>
        <v>0</v>
      </c>
      <c r="M65" s="87"/>
      <c r="N65" s="84"/>
      <c r="O65" s="84"/>
      <c r="P65" s="84"/>
    </row>
    <row r="66" spans="1:16" ht="15" x14ac:dyDescent="0.25">
      <c r="A66" s="89"/>
      <c r="B66" s="98"/>
      <c r="C66" s="99"/>
      <c r="D66" s="99"/>
      <c r="E66" s="99"/>
      <c r="F66" s="100"/>
      <c r="G66" s="100"/>
      <c r="H66" s="100"/>
      <c r="I66" s="100"/>
      <c r="J66" s="100"/>
      <c r="K66" s="100"/>
      <c r="L66" s="87">
        <f t="shared" si="0"/>
        <v>0</v>
      </c>
      <c r="M66" s="87"/>
      <c r="N66" s="84"/>
      <c r="O66" s="84"/>
      <c r="P66" s="84"/>
    </row>
    <row r="67" spans="1:16" ht="15" x14ac:dyDescent="0.25">
      <c r="A67" s="89"/>
      <c r="B67" s="98"/>
      <c r="C67" s="99"/>
      <c r="D67" s="99"/>
      <c r="E67" s="99"/>
      <c r="F67" s="100"/>
      <c r="G67" s="100"/>
      <c r="H67" s="100"/>
      <c r="I67" s="100"/>
      <c r="J67" s="100"/>
      <c r="K67" s="100"/>
      <c r="L67" s="87">
        <f t="shared" si="0"/>
        <v>0</v>
      </c>
      <c r="M67" s="87"/>
      <c r="N67" s="84"/>
      <c r="O67" s="84"/>
      <c r="P67" s="84"/>
    </row>
    <row r="68" spans="1:16" ht="15" x14ac:dyDescent="0.25">
      <c r="A68" s="89"/>
      <c r="B68" s="98"/>
      <c r="C68" s="99"/>
      <c r="D68" s="99"/>
      <c r="E68" s="99"/>
      <c r="F68" s="87"/>
      <c r="G68" s="100"/>
      <c r="H68" s="100"/>
      <c r="I68" s="100"/>
      <c r="J68" s="100"/>
      <c r="K68" s="100"/>
      <c r="L68" s="87">
        <f t="shared" si="0"/>
        <v>0</v>
      </c>
      <c r="M68" s="87"/>
      <c r="N68" s="84"/>
      <c r="O68" s="84"/>
      <c r="P68" s="84"/>
    </row>
    <row r="69" spans="1:16" ht="15" x14ac:dyDescent="0.25">
      <c r="A69" s="89"/>
      <c r="B69" s="98"/>
      <c r="C69" s="99"/>
      <c r="D69" s="99"/>
      <c r="E69" s="99"/>
      <c r="F69" s="87"/>
      <c r="G69" s="100"/>
      <c r="H69" s="100"/>
      <c r="I69" s="100"/>
      <c r="J69" s="100"/>
      <c r="K69" s="100"/>
      <c r="L69" s="87">
        <f t="shared" si="0"/>
        <v>0</v>
      </c>
      <c r="M69" s="87"/>
      <c r="N69" s="84"/>
      <c r="O69" s="89"/>
      <c r="P69" s="84"/>
    </row>
    <row r="70" spans="1:16" ht="15" x14ac:dyDescent="0.25">
      <c r="A70" s="89"/>
      <c r="B70" s="98"/>
      <c r="C70" s="99"/>
      <c r="D70" s="99"/>
      <c r="E70" s="99"/>
      <c r="F70" s="87"/>
      <c r="G70" s="100"/>
      <c r="H70" s="100"/>
      <c r="I70" s="100"/>
      <c r="J70" s="100"/>
      <c r="K70" s="100"/>
      <c r="L70" s="87">
        <f t="shared" si="0"/>
        <v>0</v>
      </c>
      <c r="M70" s="87"/>
      <c r="N70" s="84"/>
      <c r="O70" s="84"/>
      <c r="P70" s="84"/>
    </row>
    <row r="71" spans="1:16" ht="15" x14ac:dyDescent="0.25">
      <c r="A71" s="89"/>
      <c r="B71" s="98"/>
      <c r="C71" s="99"/>
      <c r="D71" s="99"/>
      <c r="E71" s="99"/>
      <c r="F71" s="87"/>
      <c r="G71" s="100"/>
      <c r="H71" s="100"/>
      <c r="I71" s="100"/>
      <c r="J71" s="100"/>
      <c r="K71" s="100"/>
      <c r="L71" s="87">
        <f t="shared" si="0"/>
        <v>0</v>
      </c>
      <c r="M71" s="87"/>
      <c r="N71" s="84"/>
      <c r="O71" s="84"/>
      <c r="P71" s="84"/>
    </row>
    <row r="72" spans="1:16" ht="15" x14ac:dyDescent="0.25">
      <c r="A72" s="89"/>
      <c r="B72" s="98"/>
      <c r="C72" s="99"/>
      <c r="D72" s="99"/>
      <c r="E72" s="99"/>
      <c r="F72" s="87"/>
      <c r="G72" s="100"/>
      <c r="H72" s="100"/>
      <c r="I72" s="100"/>
      <c r="J72" s="100"/>
      <c r="K72" s="100"/>
      <c r="L72" s="87">
        <f t="shared" si="0"/>
        <v>0</v>
      </c>
      <c r="M72" s="87"/>
      <c r="N72" s="84"/>
      <c r="O72" s="84"/>
      <c r="P72" s="84"/>
    </row>
    <row r="73" spans="1:16" ht="15" x14ac:dyDescent="0.25">
      <c r="A73" s="89"/>
      <c r="B73" s="98"/>
      <c r="C73" s="99"/>
      <c r="D73" s="99"/>
      <c r="E73" s="99"/>
      <c r="F73" s="87"/>
      <c r="G73" s="100"/>
      <c r="H73" s="100"/>
      <c r="I73" s="100"/>
      <c r="J73" s="100"/>
      <c r="K73" s="100"/>
      <c r="L73" s="87">
        <f t="shared" si="0"/>
        <v>0</v>
      </c>
      <c r="M73" s="87"/>
      <c r="N73" s="84"/>
      <c r="O73" s="89"/>
      <c r="P73" s="84"/>
    </row>
    <row r="74" spans="1:16" ht="15" x14ac:dyDescent="0.25">
      <c r="A74" s="89"/>
      <c r="B74" s="98"/>
      <c r="C74" s="99"/>
      <c r="D74" s="99"/>
      <c r="E74" s="99"/>
      <c r="F74" s="87"/>
      <c r="G74" s="100"/>
      <c r="H74" s="100"/>
      <c r="I74" s="100"/>
      <c r="J74" s="100"/>
      <c r="K74" s="100"/>
      <c r="L74" s="87">
        <f t="shared" si="0"/>
        <v>0</v>
      </c>
      <c r="M74" s="87"/>
      <c r="N74" s="84"/>
      <c r="O74" s="89"/>
      <c r="P74" s="84"/>
    </row>
    <row r="75" spans="1:16" ht="15" x14ac:dyDescent="0.25">
      <c r="A75" s="89"/>
      <c r="B75" s="98"/>
      <c r="C75" s="99"/>
      <c r="D75" s="99"/>
      <c r="E75" s="99"/>
      <c r="F75" s="87"/>
      <c r="G75" s="100"/>
      <c r="H75" s="100"/>
      <c r="I75" s="100"/>
      <c r="J75" s="100"/>
      <c r="K75" s="100"/>
      <c r="L75" s="87">
        <f t="shared" si="0"/>
        <v>0</v>
      </c>
      <c r="M75" s="87"/>
      <c r="N75" s="84"/>
      <c r="O75" s="89"/>
      <c r="P75" s="84"/>
    </row>
    <row r="76" spans="1:16" ht="15" x14ac:dyDescent="0.25">
      <c r="A76" s="89"/>
      <c r="B76" s="98"/>
      <c r="C76" s="99"/>
      <c r="D76" s="99"/>
      <c r="E76" s="99"/>
      <c r="F76" s="87"/>
      <c r="G76" s="100"/>
      <c r="H76" s="100"/>
      <c r="I76" s="100"/>
      <c r="J76" s="100"/>
      <c r="K76" s="100"/>
      <c r="L76" s="87">
        <f t="shared" si="0"/>
        <v>0</v>
      </c>
      <c r="M76" s="87"/>
      <c r="N76" s="84"/>
      <c r="O76" s="89"/>
      <c r="P76" s="84"/>
    </row>
    <row r="77" spans="1:16" ht="15" x14ac:dyDescent="0.25">
      <c r="A77" s="89"/>
      <c r="B77" s="98"/>
      <c r="C77" s="99"/>
      <c r="D77" s="99"/>
      <c r="E77" s="99"/>
      <c r="F77" s="87"/>
      <c r="G77" s="100"/>
      <c r="H77" s="100"/>
      <c r="I77" s="100"/>
      <c r="J77" s="100"/>
      <c r="K77" s="100"/>
      <c r="L77" s="87">
        <f t="shared" si="0"/>
        <v>0</v>
      </c>
      <c r="M77" s="87"/>
      <c r="N77" s="84"/>
      <c r="O77" s="89"/>
      <c r="P77" s="84"/>
    </row>
    <row r="78" spans="1:16" ht="15" x14ac:dyDescent="0.25">
      <c r="A78" s="89"/>
      <c r="B78" s="98"/>
      <c r="C78" s="99"/>
      <c r="D78" s="99"/>
      <c r="E78" s="99"/>
      <c r="F78" s="87"/>
      <c r="G78" s="100"/>
      <c r="H78" s="100"/>
      <c r="I78" s="100"/>
      <c r="J78" s="100"/>
      <c r="K78" s="100"/>
      <c r="L78" s="87">
        <f t="shared" si="0"/>
        <v>0</v>
      </c>
      <c r="M78" s="87"/>
      <c r="N78" s="84"/>
      <c r="O78" s="89"/>
      <c r="P78" s="84"/>
    </row>
    <row r="79" spans="1:16" ht="15" x14ac:dyDescent="0.25">
      <c r="A79" s="89"/>
      <c r="B79" s="98"/>
      <c r="C79" s="99"/>
      <c r="D79" s="99"/>
      <c r="E79" s="99"/>
      <c r="F79" s="87"/>
      <c r="G79" s="100"/>
      <c r="H79" s="100"/>
      <c r="I79" s="100"/>
      <c r="J79" s="100"/>
      <c r="K79" s="100"/>
      <c r="L79" s="87">
        <f t="shared" si="0"/>
        <v>0</v>
      </c>
      <c r="M79" s="87"/>
      <c r="N79" s="84"/>
      <c r="O79" s="89"/>
      <c r="P79" s="84"/>
    </row>
    <row r="80" spans="1:16" ht="15" x14ac:dyDescent="0.25">
      <c r="A80" s="89"/>
      <c r="B80" s="98"/>
      <c r="C80" s="99"/>
      <c r="D80" s="99"/>
      <c r="E80" s="99"/>
      <c r="F80" s="87"/>
      <c r="G80" s="100"/>
      <c r="H80" s="100"/>
      <c r="I80" s="100"/>
      <c r="J80" s="100"/>
      <c r="K80" s="100"/>
      <c r="L80" s="87">
        <f t="shared" si="0"/>
        <v>0</v>
      </c>
      <c r="M80" s="87"/>
      <c r="N80" s="84"/>
      <c r="O80" s="84"/>
      <c r="P80" s="84"/>
    </row>
    <row r="81" spans="1:16" ht="15" x14ac:dyDescent="0.25">
      <c r="A81" s="89"/>
      <c r="B81" s="98"/>
      <c r="C81" s="99"/>
      <c r="D81" s="99"/>
      <c r="E81" s="99"/>
      <c r="F81" s="87"/>
      <c r="G81" s="100"/>
      <c r="H81" s="100"/>
      <c r="I81" s="100"/>
      <c r="J81" s="100"/>
      <c r="K81" s="100"/>
      <c r="L81" s="87">
        <f t="shared" si="0"/>
        <v>0</v>
      </c>
      <c r="M81" s="87"/>
      <c r="N81" s="84"/>
      <c r="O81" s="84"/>
      <c r="P81" s="84"/>
    </row>
    <row r="82" spans="1:16" ht="15" x14ac:dyDescent="0.25">
      <c r="A82" s="89"/>
      <c r="B82" s="98"/>
      <c r="C82" s="99"/>
      <c r="D82" s="99"/>
      <c r="E82" s="99"/>
      <c r="F82" s="87"/>
      <c r="G82" s="100"/>
      <c r="H82" s="100"/>
      <c r="I82" s="100"/>
      <c r="J82" s="100"/>
      <c r="K82" s="100"/>
      <c r="L82" s="87">
        <f t="shared" si="0"/>
        <v>0</v>
      </c>
      <c r="M82" s="87"/>
      <c r="N82" s="84"/>
      <c r="O82" s="84"/>
      <c r="P82" s="84"/>
    </row>
    <row r="83" spans="1:16" ht="15" x14ac:dyDescent="0.25">
      <c r="A83" s="89"/>
      <c r="B83" s="98"/>
      <c r="C83" s="99"/>
      <c r="D83" s="99"/>
      <c r="E83" s="99"/>
      <c r="F83" s="87"/>
      <c r="G83" s="100"/>
      <c r="H83" s="100"/>
      <c r="I83" s="100"/>
      <c r="J83" s="100"/>
      <c r="K83" s="100"/>
      <c r="L83" s="87">
        <f t="shared" si="0"/>
        <v>0</v>
      </c>
      <c r="M83" s="87"/>
      <c r="N83" s="84"/>
      <c r="O83" s="84"/>
      <c r="P83" s="84"/>
    </row>
    <row r="84" spans="1:16" ht="15" x14ac:dyDescent="0.25">
      <c r="A84" s="89"/>
      <c r="B84" s="98"/>
      <c r="C84" s="99"/>
      <c r="D84" s="99"/>
      <c r="E84" s="99"/>
      <c r="F84" s="87"/>
      <c r="G84" s="100"/>
      <c r="H84" s="100"/>
      <c r="I84" s="100"/>
      <c r="J84" s="100"/>
      <c r="K84" s="100"/>
      <c r="L84" s="87">
        <f t="shared" si="0"/>
        <v>0</v>
      </c>
      <c r="M84" s="87"/>
      <c r="N84" s="84"/>
      <c r="O84" s="84"/>
      <c r="P84" s="84"/>
    </row>
    <row r="85" spans="1:16" ht="16.5" customHeight="1" x14ac:dyDescent="0.25">
      <c r="A85" s="89"/>
      <c r="B85" s="98"/>
      <c r="C85" s="99"/>
      <c r="D85" s="99"/>
      <c r="E85" s="99"/>
      <c r="F85" s="87"/>
      <c r="G85" s="100"/>
      <c r="H85" s="100"/>
      <c r="I85" s="100"/>
      <c r="J85" s="100"/>
      <c r="K85" s="100"/>
      <c r="L85" s="87">
        <f t="shared" si="0"/>
        <v>0</v>
      </c>
      <c r="M85" s="87"/>
      <c r="N85" s="89"/>
      <c r="O85" s="89"/>
      <c r="P85" s="84"/>
    </row>
    <row r="86" spans="1:16" ht="15" x14ac:dyDescent="0.25">
      <c r="A86" s="106"/>
      <c r="B86" s="107" t="s">
        <v>9</v>
      </c>
      <c r="C86" s="108" t="s">
        <v>32</v>
      </c>
      <c r="D86" s="108"/>
      <c r="E86" s="108" t="s">
        <v>13</v>
      </c>
      <c r="F86" s="109">
        <f t="shared" ref="F86:K86" si="1">SUM(F3:F85)</f>
        <v>0</v>
      </c>
      <c r="G86" s="109">
        <f t="shared" si="1"/>
        <v>0</v>
      </c>
      <c r="H86" s="109">
        <f t="shared" si="1"/>
        <v>0</v>
      </c>
      <c r="I86" s="109">
        <f>SUM(I3:I85)</f>
        <v>0</v>
      </c>
      <c r="J86" s="109">
        <f t="shared" si="1"/>
        <v>0</v>
      </c>
      <c r="K86" s="109">
        <f t="shared" si="1"/>
        <v>0</v>
      </c>
      <c r="L86" s="109">
        <f>SUM(L3:L85)</f>
        <v>0</v>
      </c>
      <c r="M86" s="198"/>
      <c r="N86" s="110"/>
      <c r="O86" s="101"/>
      <c r="P86" s="111"/>
    </row>
    <row r="87" spans="1:16" ht="15.75" thickBot="1" x14ac:dyDescent="0.3">
      <c r="A87" s="112" t="s">
        <v>14</v>
      </c>
      <c r="B87" s="113" t="s">
        <v>9</v>
      </c>
      <c r="C87" s="114" t="s">
        <v>32</v>
      </c>
      <c r="D87" s="114"/>
      <c r="E87" s="114"/>
      <c r="F87" s="115">
        <f>'April 2025'!F58+F86</f>
        <v>34010451.969999999</v>
      </c>
      <c r="G87" s="115">
        <f>'April 2025'!G58+G86</f>
        <v>137966.93</v>
      </c>
      <c r="H87" s="115">
        <f>'April 2025'!H58+H86</f>
        <v>5200</v>
      </c>
      <c r="I87" s="115">
        <f>'April 2025'!I58+I86</f>
        <v>6575</v>
      </c>
      <c r="J87" s="115">
        <f>'April 2025'!J58+J86</f>
        <v>1565</v>
      </c>
      <c r="K87" s="115">
        <f>'April 2025'!K58+K86</f>
        <v>930</v>
      </c>
      <c r="L87" s="115">
        <f>'April 2025'!L58+L86</f>
        <v>152236.93</v>
      </c>
      <c r="M87" s="199"/>
      <c r="N87" s="116"/>
      <c r="O87" s="117"/>
      <c r="P87" s="117"/>
    </row>
    <row r="88" spans="1:16" ht="15" x14ac:dyDescent="0.25">
      <c r="A88" s="89"/>
      <c r="B88" s="98"/>
      <c r="C88" s="118"/>
      <c r="D88" s="119"/>
      <c r="E88" s="119"/>
      <c r="F88" s="120" t="s">
        <v>15</v>
      </c>
      <c r="G88" s="121" t="s">
        <v>16</v>
      </c>
      <c r="H88" s="91"/>
      <c r="I88" s="122" t="s">
        <v>9</v>
      </c>
      <c r="J88" s="95"/>
      <c r="K88" s="95"/>
      <c r="L88" s="123"/>
      <c r="M88" s="100"/>
      <c r="N88" s="124" t="s">
        <v>33</v>
      </c>
      <c r="O88" s="125" t="s">
        <v>34</v>
      </c>
      <c r="P88" s="126" t="s">
        <v>35</v>
      </c>
    </row>
    <row r="89" spans="1:16" ht="15" x14ac:dyDescent="0.25">
      <c r="A89" s="89"/>
      <c r="B89" s="98"/>
      <c r="C89" s="189" t="s">
        <v>53</v>
      </c>
      <c r="D89" s="128"/>
      <c r="E89" s="129" t="s">
        <v>41</v>
      </c>
      <c r="F89" s="111"/>
      <c r="G89" s="92"/>
      <c r="H89" s="130"/>
      <c r="I89" s="131"/>
      <c r="J89" s="132" t="s">
        <v>32</v>
      </c>
      <c r="K89" s="132"/>
      <c r="L89" s="133"/>
      <c r="M89" s="133"/>
      <c r="N89" s="134" t="s">
        <v>36</v>
      </c>
      <c r="O89" s="96" t="s">
        <v>37</v>
      </c>
      <c r="P89" s="97" t="str">
        <f>O89</f>
        <v>0</v>
      </c>
    </row>
    <row r="90" spans="1:16" ht="15" x14ac:dyDescent="0.25">
      <c r="A90" s="89"/>
      <c r="B90" s="98"/>
      <c r="C90" s="189" t="s">
        <v>54</v>
      </c>
      <c r="D90" s="129"/>
      <c r="E90" s="129" t="s">
        <v>17</v>
      </c>
      <c r="F90" s="111"/>
      <c r="G90" s="92"/>
      <c r="H90" s="130"/>
      <c r="I90" s="131"/>
      <c r="J90" s="135" t="s">
        <v>18</v>
      </c>
      <c r="K90" s="135"/>
      <c r="L90" s="136">
        <f>L86+I96</f>
        <v>0</v>
      </c>
      <c r="M90" s="200"/>
      <c r="N90" s="89"/>
      <c r="O90" s="89"/>
      <c r="P90" s="89"/>
    </row>
    <row r="91" spans="1:16" ht="15" x14ac:dyDescent="0.25">
      <c r="A91" s="89"/>
      <c r="B91" s="98"/>
      <c r="C91" s="189" t="s">
        <v>55</v>
      </c>
      <c r="D91" s="129"/>
      <c r="E91" s="129" t="s">
        <v>19</v>
      </c>
      <c r="F91" s="111"/>
      <c r="G91" s="92"/>
      <c r="H91" s="130"/>
      <c r="I91" s="131"/>
      <c r="J91" s="137" t="s">
        <v>13</v>
      </c>
      <c r="K91" s="137"/>
      <c r="L91" s="138" t="s">
        <v>32</v>
      </c>
      <c r="M91" s="200"/>
      <c r="N91" s="89"/>
      <c r="O91" s="89"/>
      <c r="P91" s="89"/>
    </row>
    <row r="92" spans="1:16" ht="15" x14ac:dyDescent="0.25">
      <c r="A92" s="89"/>
      <c r="B92" s="98"/>
      <c r="C92" s="189" t="s">
        <v>56</v>
      </c>
      <c r="D92" s="129"/>
      <c r="E92" s="129" t="s">
        <v>20</v>
      </c>
      <c r="F92" s="111"/>
      <c r="G92" s="92"/>
      <c r="H92" s="130"/>
      <c r="I92" s="131"/>
      <c r="J92" s="130"/>
      <c r="K92" s="130"/>
      <c r="L92" s="139"/>
      <c r="M92" s="139"/>
      <c r="N92" s="89"/>
      <c r="O92" s="89"/>
      <c r="P92" s="89"/>
    </row>
    <row r="93" spans="1:16" ht="15.75" thickBot="1" x14ac:dyDescent="0.3">
      <c r="A93" s="89"/>
      <c r="B93" s="98"/>
      <c r="C93" s="140" t="s">
        <v>25</v>
      </c>
      <c r="D93" s="129" t="s">
        <v>26</v>
      </c>
      <c r="E93" s="129" t="s">
        <v>21</v>
      </c>
      <c r="F93" s="111"/>
      <c r="G93" s="92"/>
      <c r="H93" s="130"/>
      <c r="I93" s="131"/>
      <c r="J93" s="169"/>
      <c r="K93" s="130"/>
      <c r="L93" s="139"/>
      <c r="M93" s="139"/>
      <c r="N93" s="89"/>
      <c r="O93" s="89"/>
      <c r="P93" s="89"/>
    </row>
    <row r="94" spans="1:16" ht="15.75" thickBot="1" x14ac:dyDescent="0.3">
      <c r="A94" s="89"/>
      <c r="B94" s="98"/>
      <c r="C94" s="141"/>
      <c r="D94" s="142"/>
      <c r="E94" s="142" t="s">
        <v>22</v>
      </c>
      <c r="F94" s="143"/>
      <c r="G94" s="92"/>
      <c r="H94" s="93"/>
      <c r="I94" s="131"/>
      <c r="J94" s="170" t="s">
        <v>1281</v>
      </c>
      <c r="K94" s="171"/>
      <c r="L94" s="172"/>
      <c r="M94" s="201"/>
      <c r="N94" s="89"/>
      <c r="O94" s="89"/>
      <c r="P94" s="89"/>
    </row>
    <row r="95" spans="1:16" ht="15.75" thickBot="1" x14ac:dyDescent="0.3">
      <c r="A95" s="89"/>
      <c r="B95" s="145"/>
      <c r="C95" s="99"/>
      <c r="D95" s="142"/>
      <c r="E95" s="146" t="s">
        <v>27</v>
      </c>
      <c r="F95" s="147"/>
      <c r="G95" s="94">
        <v>0</v>
      </c>
      <c r="H95" s="93"/>
      <c r="I95" s="148">
        <f t="shared" ref="I95" si="2">G95</f>
        <v>0</v>
      </c>
      <c r="J95" s="173" t="s">
        <v>28</v>
      </c>
      <c r="K95" s="144"/>
      <c r="L95" s="174"/>
      <c r="M95" s="201"/>
      <c r="N95" s="89"/>
      <c r="O95" s="89"/>
      <c r="P95" s="89"/>
    </row>
    <row r="96" spans="1:16" ht="15.75" thickBot="1" x14ac:dyDescent="0.3">
      <c r="A96" s="89"/>
      <c r="B96" s="98"/>
      <c r="C96" s="149"/>
      <c r="D96" s="90"/>
      <c r="E96" s="150" t="s">
        <v>23</v>
      </c>
      <c r="F96" s="151"/>
      <c r="G96" s="152"/>
      <c r="H96" s="151"/>
      <c r="I96" s="153">
        <f>I89+I90+I91+I92+I93+I94-I95</f>
        <v>0</v>
      </c>
      <c r="J96" s="175" t="s">
        <v>13</v>
      </c>
      <c r="K96" s="176">
        <f>L87+I97</f>
        <v>159985.93</v>
      </c>
      <c r="L96" s="177" t="s">
        <v>32</v>
      </c>
      <c r="M96" s="202"/>
      <c r="N96" s="89"/>
      <c r="O96" s="89"/>
      <c r="P96" s="89"/>
    </row>
    <row r="97" spans="1:16" ht="15.75" thickBot="1" x14ac:dyDescent="0.3">
      <c r="A97" s="89"/>
      <c r="B97" s="98"/>
      <c r="C97" s="154"/>
      <c r="D97" s="155"/>
      <c r="E97" s="156" t="s">
        <v>24</v>
      </c>
      <c r="F97" s="157"/>
      <c r="G97" s="158"/>
      <c r="H97" s="157"/>
      <c r="I97" s="159">
        <f>I96+'April 2025'!I68</f>
        <v>7749</v>
      </c>
      <c r="J97" s="95"/>
      <c r="K97" s="95"/>
      <c r="L97" s="100"/>
      <c r="M97" s="100"/>
      <c r="N97" s="89"/>
      <c r="O97" s="89"/>
      <c r="P97" s="89"/>
    </row>
  </sheetData>
  <mergeCells count="1">
    <mergeCell ref="A1:XFD1"/>
  </mergeCells>
  <phoneticPr fontId="21" type="noConversion"/>
  <pageMargins left="0.7" right="0.7" top="0.75" bottom="0.75" header="0.3" footer="0.3"/>
  <pageSetup scale="49" fitToHeight="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P72"/>
  <sheetViews>
    <sheetView topLeftCell="A43" zoomScale="95" zoomScaleNormal="95" workbookViewId="0">
      <selection activeCell="J69" sqref="J69"/>
    </sheetView>
  </sheetViews>
  <sheetFormatPr defaultColWidth="0" defaultRowHeight="12.75" zeroHeight="1" x14ac:dyDescent="0.2"/>
  <cols>
    <col min="1" max="1" width="10.140625" bestFit="1" customWidth="1"/>
    <col min="2" max="2" width="11.140625" customWidth="1"/>
    <col min="3" max="3" width="26.140625" bestFit="1" customWidth="1"/>
    <col min="4" max="4" width="41" bestFit="1" customWidth="1"/>
    <col min="5" max="5" width="33.85546875" bestFit="1" customWidth="1"/>
    <col min="6" max="6" width="16.28515625" bestFit="1" customWidth="1"/>
    <col min="7" max="7" width="13.140625" bestFit="1" customWidth="1"/>
    <col min="8" max="8" width="10.7109375" bestFit="1" customWidth="1"/>
    <col min="9" max="9" width="10.42578125" bestFit="1" customWidth="1"/>
    <col min="10" max="10" width="10.85546875" bestFit="1" customWidth="1"/>
    <col min="11" max="12" width="13.140625" bestFit="1" customWidth="1"/>
    <col min="13" max="13" width="13.140625" customWidth="1"/>
    <col min="14" max="14" width="9.5703125" bestFit="1" customWidth="1"/>
    <col min="15" max="15" width="9" bestFit="1" customWidth="1"/>
    <col min="16" max="16" width="8.42578125" customWidth="1"/>
    <col min="17" max="16384" width="8.7109375" hidden="1"/>
  </cols>
  <sheetData>
    <row r="1" spans="1:16" ht="21" thickBot="1" x14ac:dyDescent="0.35">
      <c r="A1" s="315" t="s">
        <v>63</v>
      </c>
      <c r="B1" s="315"/>
      <c r="C1" s="315"/>
      <c r="D1" s="315"/>
      <c r="E1" s="315"/>
      <c r="F1" s="315"/>
      <c r="G1" s="315"/>
      <c r="H1" s="315"/>
      <c r="I1" s="315"/>
      <c r="J1" s="315"/>
      <c r="K1" s="315"/>
      <c r="L1" s="315"/>
      <c r="M1" s="315"/>
      <c r="N1" s="315"/>
      <c r="O1" s="315"/>
      <c r="P1" s="315"/>
    </row>
    <row r="2" spans="1:16" ht="15" x14ac:dyDescent="0.25">
      <c r="A2" s="84" t="s">
        <v>0</v>
      </c>
      <c r="B2" s="88" t="s">
        <v>1</v>
      </c>
      <c r="C2" s="85" t="s">
        <v>2</v>
      </c>
      <c r="D2" s="85" t="s">
        <v>39</v>
      </c>
      <c r="E2" s="85" t="s">
        <v>3</v>
      </c>
      <c r="F2" s="86" t="s">
        <v>4</v>
      </c>
      <c r="G2" s="87" t="s">
        <v>0</v>
      </c>
      <c r="H2" s="86" t="s">
        <v>5</v>
      </c>
      <c r="I2" s="86" t="s">
        <v>6</v>
      </c>
      <c r="J2" s="86" t="s">
        <v>7</v>
      </c>
      <c r="K2" s="86" t="s">
        <v>8</v>
      </c>
      <c r="L2" s="87" t="s">
        <v>9</v>
      </c>
      <c r="M2" s="87" t="s">
        <v>51</v>
      </c>
      <c r="N2" s="84" t="s">
        <v>10</v>
      </c>
      <c r="O2" s="84" t="s">
        <v>11</v>
      </c>
      <c r="P2" s="84" t="s">
        <v>12</v>
      </c>
    </row>
    <row r="3" spans="1:16" ht="15" x14ac:dyDescent="0.25">
      <c r="A3" s="89"/>
      <c r="B3" s="98"/>
      <c r="C3" s="99"/>
      <c r="D3" s="99"/>
      <c r="E3" s="99"/>
      <c r="F3" s="87"/>
      <c r="G3" s="100"/>
      <c r="H3" s="87"/>
      <c r="I3" s="87"/>
      <c r="J3" s="87"/>
      <c r="K3" s="87"/>
      <c r="L3" s="87">
        <f>G3+H3+I3+J3+K3</f>
        <v>0</v>
      </c>
      <c r="M3" s="87"/>
      <c r="N3" s="84"/>
      <c r="O3" s="84"/>
      <c r="P3" s="84"/>
    </row>
    <row r="4" spans="1:16" ht="15" x14ac:dyDescent="0.25">
      <c r="A4" s="89"/>
      <c r="B4" s="98"/>
      <c r="C4" s="99"/>
      <c r="D4" s="99"/>
      <c r="E4" s="99"/>
      <c r="F4" s="100"/>
      <c r="G4" s="100"/>
      <c r="H4" s="87"/>
      <c r="I4" s="100"/>
      <c r="J4" s="100"/>
      <c r="K4" s="87"/>
      <c r="L4" s="87">
        <f t="shared" ref="L4:L60" si="0">G4+H4+I4+J4+K4</f>
        <v>0</v>
      </c>
      <c r="M4" s="87"/>
      <c r="N4" s="84"/>
      <c r="O4" s="84"/>
      <c r="P4" s="84"/>
    </row>
    <row r="5" spans="1:16" ht="15" x14ac:dyDescent="0.25">
      <c r="A5" s="89"/>
      <c r="B5" s="98"/>
      <c r="C5" s="99"/>
      <c r="D5" s="99"/>
      <c r="E5" s="99"/>
      <c r="F5" s="87"/>
      <c r="G5" s="100"/>
      <c r="H5" s="87"/>
      <c r="I5" s="87"/>
      <c r="J5" s="100"/>
      <c r="K5" s="87"/>
      <c r="L5" s="87">
        <f t="shared" si="0"/>
        <v>0</v>
      </c>
      <c r="M5" s="87"/>
      <c r="N5" s="84"/>
      <c r="O5" s="89"/>
      <c r="P5" s="84"/>
    </row>
    <row r="6" spans="1:16" ht="15" x14ac:dyDescent="0.25">
      <c r="A6" s="89"/>
      <c r="B6" s="98"/>
      <c r="C6" s="99"/>
      <c r="D6" s="99"/>
      <c r="E6" s="99"/>
      <c r="F6" s="87"/>
      <c r="G6" s="100"/>
      <c r="H6" s="87"/>
      <c r="I6" s="87"/>
      <c r="J6" s="100"/>
      <c r="K6" s="87"/>
      <c r="L6" s="87">
        <f t="shared" si="0"/>
        <v>0</v>
      </c>
      <c r="M6" s="87"/>
      <c r="N6" s="84"/>
      <c r="O6" s="84"/>
      <c r="P6" s="84"/>
    </row>
    <row r="7" spans="1:16" ht="15" x14ac:dyDescent="0.25">
      <c r="A7" s="89"/>
      <c r="B7" s="104"/>
      <c r="C7" s="105"/>
      <c r="D7" s="99"/>
      <c r="E7" s="99"/>
      <c r="F7" s="100"/>
      <c r="G7" s="100"/>
      <c r="H7" s="87"/>
      <c r="I7" s="100"/>
      <c r="J7" s="100"/>
      <c r="K7" s="100"/>
      <c r="L7" s="87">
        <f t="shared" si="0"/>
        <v>0</v>
      </c>
      <c r="M7" s="87"/>
      <c r="N7" s="84"/>
      <c r="O7" s="84"/>
      <c r="P7" s="84"/>
    </row>
    <row r="8" spans="1:16" ht="15" x14ac:dyDescent="0.25">
      <c r="A8" s="89"/>
      <c r="B8" s="98"/>
      <c r="C8" s="99"/>
      <c r="D8" s="99"/>
      <c r="E8" s="99"/>
      <c r="F8" s="100"/>
      <c r="G8" s="100"/>
      <c r="H8" s="87"/>
      <c r="I8" s="87"/>
      <c r="J8" s="100"/>
      <c r="K8" s="100"/>
      <c r="L8" s="87">
        <f t="shared" si="0"/>
        <v>0</v>
      </c>
      <c r="M8" s="87"/>
      <c r="N8" s="84"/>
      <c r="O8" s="89"/>
      <c r="P8" s="84"/>
    </row>
    <row r="9" spans="1:16" ht="15" x14ac:dyDescent="0.25">
      <c r="A9" s="89"/>
      <c r="B9" s="98"/>
      <c r="C9" s="99"/>
      <c r="D9" s="99"/>
      <c r="E9" s="99"/>
      <c r="F9" s="87"/>
      <c r="G9" s="100"/>
      <c r="H9" s="87"/>
      <c r="I9" s="100"/>
      <c r="J9" s="100"/>
      <c r="K9" s="87"/>
      <c r="L9" s="87">
        <f t="shared" si="0"/>
        <v>0</v>
      </c>
      <c r="M9" s="87"/>
      <c r="N9" s="84"/>
      <c r="O9" s="89"/>
      <c r="P9" s="84"/>
    </row>
    <row r="10" spans="1:16" ht="15" x14ac:dyDescent="0.25">
      <c r="A10" s="89"/>
      <c r="B10" s="104"/>
      <c r="C10" s="105"/>
      <c r="D10" s="99"/>
      <c r="E10" s="99"/>
      <c r="F10" s="100"/>
      <c r="G10" s="100"/>
      <c r="H10" s="87"/>
      <c r="I10" s="100"/>
      <c r="J10" s="100"/>
      <c r="K10" s="87"/>
      <c r="L10" s="87">
        <f t="shared" si="0"/>
        <v>0</v>
      </c>
      <c r="M10" s="87"/>
      <c r="N10" s="84"/>
      <c r="O10" s="89"/>
      <c r="P10" s="84"/>
    </row>
    <row r="11" spans="1:16" ht="15" x14ac:dyDescent="0.25">
      <c r="A11" s="89"/>
      <c r="B11" s="98"/>
      <c r="C11" s="99"/>
      <c r="D11" s="99"/>
      <c r="E11" s="99"/>
      <c r="F11" s="87"/>
      <c r="G11" s="100"/>
      <c r="H11" s="87"/>
      <c r="I11" s="87"/>
      <c r="J11" s="100"/>
      <c r="K11" s="87"/>
      <c r="L11" s="87">
        <f t="shared" si="0"/>
        <v>0</v>
      </c>
      <c r="M11" s="87"/>
      <c r="N11" s="84"/>
      <c r="O11" s="84"/>
      <c r="P11" s="84"/>
    </row>
    <row r="12" spans="1:16" ht="15" x14ac:dyDescent="0.25">
      <c r="A12" s="89"/>
      <c r="B12" s="98"/>
      <c r="C12" s="99"/>
      <c r="D12" s="99"/>
      <c r="E12" s="99"/>
      <c r="F12" s="87"/>
      <c r="G12" s="100"/>
      <c r="H12" s="87"/>
      <c r="I12" s="100"/>
      <c r="J12" s="100"/>
      <c r="K12" s="87"/>
      <c r="L12" s="87">
        <f t="shared" si="0"/>
        <v>0</v>
      </c>
      <c r="M12" s="87"/>
      <c r="N12" s="84"/>
      <c r="O12" s="89"/>
      <c r="P12" s="84"/>
    </row>
    <row r="13" spans="1:16" ht="15" x14ac:dyDescent="0.25">
      <c r="A13" s="89"/>
      <c r="B13" s="98"/>
      <c r="C13" s="99"/>
      <c r="D13" s="99"/>
      <c r="E13" s="99"/>
      <c r="F13" s="100"/>
      <c r="G13" s="100"/>
      <c r="H13" s="87"/>
      <c r="I13" s="100"/>
      <c r="J13" s="100"/>
      <c r="K13" s="87"/>
      <c r="L13" s="87">
        <f t="shared" si="0"/>
        <v>0</v>
      </c>
      <c r="M13" s="87"/>
      <c r="N13" s="84"/>
      <c r="O13" s="84"/>
      <c r="P13" s="84"/>
    </row>
    <row r="14" spans="1:16" ht="15" x14ac:dyDescent="0.25">
      <c r="A14" s="89"/>
      <c r="B14" s="98"/>
      <c r="C14" s="99"/>
      <c r="D14" s="99"/>
      <c r="E14" s="99"/>
      <c r="F14" s="100"/>
      <c r="G14" s="100"/>
      <c r="H14" s="87"/>
      <c r="I14" s="100"/>
      <c r="J14" s="100"/>
      <c r="K14" s="87"/>
      <c r="L14" s="87">
        <f t="shared" si="0"/>
        <v>0</v>
      </c>
      <c r="M14" s="87"/>
      <c r="N14" s="84"/>
      <c r="O14" s="84"/>
      <c r="P14" s="84"/>
    </row>
    <row r="15" spans="1:16" ht="15" x14ac:dyDescent="0.25">
      <c r="A15" s="89"/>
      <c r="B15" s="98"/>
      <c r="C15" s="85"/>
      <c r="D15" s="85"/>
      <c r="E15" s="99"/>
      <c r="F15" s="87"/>
      <c r="G15" s="100"/>
      <c r="H15" s="100"/>
      <c r="I15" s="87"/>
      <c r="J15" s="100"/>
      <c r="K15" s="87"/>
      <c r="L15" s="87">
        <f t="shared" si="0"/>
        <v>0</v>
      </c>
      <c r="M15" s="87"/>
      <c r="N15" s="84"/>
      <c r="O15" s="89"/>
      <c r="P15" s="84"/>
    </row>
    <row r="16" spans="1:16" ht="15" x14ac:dyDescent="0.25">
      <c r="A16" s="89"/>
      <c r="B16" s="98"/>
      <c r="C16" s="99"/>
      <c r="D16" s="99"/>
      <c r="E16" s="99"/>
      <c r="F16" s="100"/>
      <c r="G16" s="100"/>
      <c r="H16" s="100"/>
      <c r="I16" s="87"/>
      <c r="J16" s="100"/>
      <c r="K16" s="100"/>
      <c r="L16" s="87">
        <f t="shared" si="0"/>
        <v>0</v>
      </c>
      <c r="M16" s="87"/>
      <c r="N16" s="84"/>
      <c r="O16" s="89"/>
      <c r="P16" s="84"/>
    </row>
    <row r="17" spans="1:16" ht="15" x14ac:dyDescent="0.25">
      <c r="A17" s="89"/>
      <c r="B17" s="98"/>
      <c r="C17" s="99"/>
      <c r="D17" s="99"/>
      <c r="E17" s="99"/>
      <c r="F17" s="87"/>
      <c r="G17" s="100"/>
      <c r="H17" s="100"/>
      <c r="I17" s="100"/>
      <c r="J17" s="100"/>
      <c r="K17" s="100"/>
      <c r="L17" s="87">
        <f t="shared" si="0"/>
        <v>0</v>
      </c>
      <c r="M17" s="87"/>
      <c r="N17" s="84"/>
      <c r="O17" s="84"/>
      <c r="P17" s="84"/>
    </row>
    <row r="18" spans="1:16" ht="15" x14ac:dyDescent="0.25">
      <c r="A18" s="89"/>
      <c r="B18" s="98"/>
      <c r="C18" s="99"/>
      <c r="D18" s="99"/>
      <c r="E18" s="99"/>
      <c r="F18" s="87"/>
      <c r="G18" s="100"/>
      <c r="H18" s="100"/>
      <c r="I18" s="100"/>
      <c r="J18" s="100"/>
      <c r="K18" s="100"/>
      <c r="L18" s="87">
        <f t="shared" si="0"/>
        <v>0</v>
      </c>
      <c r="M18" s="87"/>
      <c r="N18" s="84"/>
      <c r="O18" s="89"/>
      <c r="P18" s="84"/>
    </row>
    <row r="19" spans="1:16" ht="15" x14ac:dyDescent="0.25">
      <c r="A19" s="89"/>
      <c r="B19" s="98"/>
      <c r="C19" s="99"/>
      <c r="D19" s="99"/>
      <c r="E19" s="99"/>
      <c r="F19" s="100"/>
      <c r="G19" s="100"/>
      <c r="H19" s="100"/>
      <c r="I19" s="100"/>
      <c r="J19" s="100"/>
      <c r="K19" s="100"/>
      <c r="L19" s="87">
        <f t="shared" si="0"/>
        <v>0</v>
      </c>
      <c r="M19" s="87"/>
      <c r="N19" s="84"/>
      <c r="O19" s="89"/>
      <c r="P19" s="84"/>
    </row>
    <row r="20" spans="1:16" ht="15" x14ac:dyDescent="0.25">
      <c r="A20" s="89"/>
      <c r="B20" s="98"/>
      <c r="C20" s="99"/>
      <c r="D20" s="99"/>
      <c r="E20" s="99"/>
      <c r="F20" s="87"/>
      <c r="G20" s="100"/>
      <c r="H20" s="100"/>
      <c r="I20" s="100"/>
      <c r="J20" s="100"/>
      <c r="K20" s="100"/>
      <c r="L20" s="87">
        <f t="shared" si="0"/>
        <v>0</v>
      </c>
      <c r="M20" s="87"/>
      <c r="N20" s="84"/>
      <c r="O20" s="89"/>
      <c r="P20" s="84"/>
    </row>
    <row r="21" spans="1:16" ht="15" x14ac:dyDescent="0.25">
      <c r="A21" s="89"/>
      <c r="B21" s="98"/>
      <c r="C21" s="99"/>
      <c r="D21" s="99"/>
      <c r="E21" s="99"/>
      <c r="F21" s="87"/>
      <c r="G21" s="100"/>
      <c r="H21" s="100"/>
      <c r="I21" s="100"/>
      <c r="J21" s="100"/>
      <c r="K21" s="100"/>
      <c r="L21" s="87">
        <f t="shared" si="0"/>
        <v>0</v>
      </c>
      <c r="M21" s="87"/>
      <c r="N21" s="89"/>
      <c r="O21" s="89"/>
      <c r="P21" s="89"/>
    </row>
    <row r="22" spans="1:16" ht="15" x14ac:dyDescent="0.25">
      <c r="A22" s="89"/>
      <c r="B22" s="98"/>
      <c r="C22" s="99"/>
      <c r="D22" s="99"/>
      <c r="E22" s="99"/>
      <c r="F22" s="87"/>
      <c r="G22" s="100"/>
      <c r="H22" s="100"/>
      <c r="I22" s="100"/>
      <c r="J22" s="100"/>
      <c r="K22" s="100"/>
      <c r="L22" s="87">
        <f t="shared" si="0"/>
        <v>0</v>
      </c>
      <c r="M22" s="87"/>
      <c r="N22" s="89"/>
      <c r="O22" s="89"/>
      <c r="P22" s="89"/>
    </row>
    <row r="23" spans="1:16" ht="15" x14ac:dyDescent="0.25">
      <c r="A23" s="89"/>
      <c r="B23" s="98"/>
      <c r="C23" s="99"/>
      <c r="D23" s="99"/>
      <c r="E23" s="99"/>
      <c r="F23" s="100"/>
      <c r="G23" s="100"/>
      <c r="H23" s="100"/>
      <c r="I23" s="100"/>
      <c r="J23" s="100"/>
      <c r="K23" s="100"/>
      <c r="L23" s="87">
        <f t="shared" si="0"/>
        <v>0</v>
      </c>
      <c r="M23" s="87"/>
      <c r="N23" s="89"/>
      <c r="O23" s="89"/>
      <c r="P23" s="89"/>
    </row>
    <row r="24" spans="1:16" ht="15" x14ac:dyDescent="0.25">
      <c r="A24" s="89"/>
      <c r="B24" s="98"/>
      <c r="C24" s="99"/>
      <c r="D24" s="99"/>
      <c r="E24" s="99"/>
      <c r="F24" s="87"/>
      <c r="G24" s="100"/>
      <c r="H24" s="100"/>
      <c r="I24" s="100"/>
      <c r="J24" s="100"/>
      <c r="K24" s="100"/>
      <c r="L24" s="87">
        <f t="shared" si="0"/>
        <v>0</v>
      </c>
      <c r="M24" s="87"/>
      <c r="N24" s="89"/>
      <c r="O24" s="89"/>
      <c r="P24" s="89"/>
    </row>
    <row r="25" spans="1:16" ht="15" x14ac:dyDescent="0.25">
      <c r="A25" s="89"/>
      <c r="B25" s="98"/>
      <c r="C25" s="99"/>
      <c r="D25" s="99"/>
      <c r="E25" s="99"/>
      <c r="F25" s="87"/>
      <c r="G25" s="100"/>
      <c r="H25" s="100"/>
      <c r="I25" s="100"/>
      <c r="J25" s="100"/>
      <c r="K25" s="100"/>
      <c r="L25" s="87">
        <f t="shared" si="0"/>
        <v>0</v>
      </c>
      <c r="M25" s="87"/>
      <c r="N25" s="89"/>
      <c r="O25" s="89"/>
      <c r="P25" s="89"/>
    </row>
    <row r="26" spans="1:16" ht="15" x14ac:dyDescent="0.25">
      <c r="A26" s="89"/>
      <c r="B26" s="98"/>
      <c r="C26" s="99"/>
      <c r="D26" s="99"/>
      <c r="E26" s="99"/>
      <c r="F26" s="87"/>
      <c r="G26" s="100"/>
      <c r="H26" s="100"/>
      <c r="I26" s="100"/>
      <c r="J26" s="100"/>
      <c r="K26" s="100"/>
      <c r="L26" s="87">
        <f t="shared" si="0"/>
        <v>0</v>
      </c>
      <c r="M26" s="87"/>
      <c r="N26" s="89"/>
      <c r="O26" s="89"/>
      <c r="P26" s="89"/>
    </row>
    <row r="27" spans="1:16" ht="15" x14ac:dyDescent="0.25">
      <c r="A27" s="89"/>
      <c r="B27" s="98"/>
      <c r="C27" s="99"/>
      <c r="D27" s="99"/>
      <c r="E27" s="99"/>
      <c r="F27" s="87"/>
      <c r="G27" s="100"/>
      <c r="H27" s="100"/>
      <c r="I27" s="100"/>
      <c r="J27" s="100"/>
      <c r="K27" s="100"/>
      <c r="L27" s="87">
        <f t="shared" si="0"/>
        <v>0</v>
      </c>
      <c r="M27" s="87"/>
      <c r="N27" s="89"/>
      <c r="O27" s="89"/>
      <c r="P27" s="89"/>
    </row>
    <row r="28" spans="1:16" ht="15" x14ac:dyDescent="0.25">
      <c r="A28" s="89"/>
      <c r="B28" s="98"/>
      <c r="C28" s="99"/>
      <c r="D28" s="99"/>
      <c r="E28" s="99"/>
      <c r="F28" s="100"/>
      <c r="G28" s="100"/>
      <c r="H28" s="100"/>
      <c r="I28" s="100"/>
      <c r="J28" s="100"/>
      <c r="K28" s="100"/>
      <c r="L28" s="87">
        <f t="shared" si="0"/>
        <v>0</v>
      </c>
      <c r="M28" s="87"/>
      <c r="N28" s="89"/>
      <c r="O28" s="89"/>
      <c r="P28" s="89"/>
    </row>
    <row r="29" spans="1:16" ht="15" x14ac:dyDescent="0.25">
      <c r="A29" s="89"/>
      <c r="B29" s="98"/>
      <c r="C29" s="99"/>
      <c r="D29" s="99"/>
      <c r="E29" s="99"/>
      <c r="F29" s="100"/>
      <c r="G29" s="100"/>
      <c r="H29" s="100"/>
      <c r="I29" s="100"/>
      <c r="J29" s="100"/>
      <c r="K29" s="100"/>
      <c r="L29" s="87">
        <f t="shared" si="0"/>
        <v>0</v>
      </c>
      <c r="M29" s="87"/>
      <c r="N29" s="89"/>
      <c r="O29" s="89"/>
      <c r="P29" s="89"/>
    </row>
    <row r="30" spans="1:16" ht="15" x14ac:dyDescent="0.25">
      <c r="A30" s="89"/>
      <c r="B30" s="98"/>
      <c r="C30" s="99"/>
      <c r="D30" s="99"/>
      <c r="E30" s="99"/>
      <c r="F30" s="87"/>
      <c r="G30" s="100"/>
      <c r="H30" s="100"/>
      <c r="I30" s="100"/>
      <c r="J30" s="100"/>
      <c r="K30" s="100"/>
      <c r="L30" s="87">
        <f t="shared" si="0"/>
        <v>0</v>
      </c>
      <c r="M30" s="87"/>
      <c r="N30" s="89"/>
      <c r="O30" s="89"/>
      <c r="P30" s="89"/>
    </row>
    <row r="31" spans="1:16" ht="15" x14ac:dyDescent="0.25">
      <c r="A31" s="89"/>
      <c r="B31" s="98"/>
      <c r="C31" s="99"/>
      <c r="D31" s="99"/>
      <c r="E31" s="99"/>
      <c r="F31" s="87"/>
      <c r="G31" s="100"/>
      <c r="H31" s="100"/>
      <c r="I31" s="100"/>
      <c r="J31" s="100"/>
      <c r="K31" s="100"/>
      <c r="L31" s="87">
        <f t="shared" si="0"/>
        <v>0</v>
      </c>
      <c r="M31" s="87"/>
      <c r="N31" s="89"/>
      <c r="O31" s="89"/>
      <c r="P31" s="89"/>
    </row>
    <row r="32" spans="1:16" ht="15" x14ac:dyDescent="0.25">
      <c r="A32" s="89"/>
      <c r="B32" s="98"/>
      <c r="C32" s="99"/>
      <c r="D32" s="99"/>
      <c r="E32" s="99"/>
      <c r="F32" s="100"/>
      <c r="G32" s="100"/>
      <c r="H32" s="100"/>
      <c r="I32" s="100"/>
      <c r="J32" s="100"/>
      <c r="K32" s="100"/>
      <c r="L32" s="87">
        <f t="shared" si="0"/>
        <v>0</v>
      </c>
      <c r="M32" s="87"/>
      <c r="N32" s="89"/>
      <c r="O32" s="89"/>
      <c r="P32" s="89"/>
    </row>
    <row r="33" spans="1:16" ht="15" x14ac:dyDescent="0.25">
      <c r="A33" s="89"/>
      <c r="B33" s="98"/>
      <c r="C33" s="99"/>
      <c r="D33" s="99"/>
      <c r="E33" s="99"/>
      <c r="F33" s="100"/>
      <c r="G33" s="100"/>
      <c r="H33" s="100"/>
      <c r="I33" s="100"/>
      <c r="J33" s="100"/>
      <c r="K33" s="100"/>
      <c r="L33" s="87">
        <f t="shared" si="0"/>
        <v>0</v>
      </c>
      <c r="M33" s="87"/>
      <c r="N33" s="89"/>
      <c r="O33" s="89"/>
      <c r="P33" s="89"/>
    </row>
    <row r="34" spans="1:16" ht="15" x14ac:dyDescent="0.25">
      <c r="A34" s="89"/>
      <c r="B34" s="98"/>
      <c r="C34" s="99"/>
      <c r="D34" s="99"/>
      <c r="E34" s="99"/>
      <c r="F34" s="100"/>
      <c r="G34" s="100"/>
      <c r="H34" s="100"/>
      <c r="I34" s="100"/>
      <c r="J34" s="100"/>
      <c r="K34" s="100"/>
      <c r="L34" s="87">
        <f t="shared" si="0"/>
        <v>0</v>
      </c>
      <c r="M34" s="87"/>
      <c r="N34" s="89"/>
      <c r="O34" s="89"/>
      <c r="P34" s="89"/>
    </row>
    <row r="35" spans="1:16" ht="15" x14ac:dyDescent="0.25">
      <c r="A35" s="89"/>
      <c r="B35" s="98"/>
      <c r="C35" s="99"/>
      <c r="D35" s="99"/>
      <c r="E35" s="99"/>
      <c r="F35" s="87"/>
      <c r="G35" s="100"/>
      <c r="H35" s="100"/>
      <c r="I35" s="100"/>
      <c r="J35" s="100"/>
      <c r="K35" s="100"/>
      <c r="L35" s="87">
        <f t="shared" si="0"/>
        <v>0</v>
      </c>
      <c r="M35" s="87"/>
      <c r="N35" s="89"/>
      <c r="O35" s="89"/>
      <c r="P35" s="89"/>
    </row>
    <row r="36" spans="1:16" ht="15" x14ac:dyDescent="0.25">
      <c r="A36" s="89"/>
      <c r="B36" s="98"/>
      <c r="C36" s="99"/>
      <c r="D36" s="99"/>
      <c r="E36" s="99"/>
      <c r="F36" s="87"/>
      <c r="G36" s="100"/>
      <c r="H36" s="100"/>
      <c r="I36" s="100"/>
      <c r="J36" s="100"/>
      <c r="K36" s="100"/>
      <c r="L36" s="87">
        <f t="shared" si="0"/>
        <v>0</v>
      </c>
      <c r="M36" s="87"/>
      <c r="N36" s="89"/>
      <c r="O36" s="89"/>
      <c r="P36" s="89"/>
    </row>
    <row r="37" spans="1:16" ht="15" x14ac:dyDescent="0.25">
      <c r="A37" s="89"/>
      <c r="B37" s="98"/>
      <c r="C37" s="99"/>
      <c r="D37" s="99"/>
      <c r="E37" s="99"/>
      <c r="F37" s="87"/>
      <c r="G37" s="100"/>
      <c r="H37" s="100"/>
      <c r="I37" s="100"/>
      <c r="J37" s="100"/>
      <c r="K37" s="100"/>
      <c r="L37" s="87">
        <f t="shared" si="0"/>
        <v>0</v>
      </c>
      <c r="M37" s="87"/>
      <c r="N37" s="89"/>
      <c r="O37" s="89"/>
      <c r="P37" s="89"/>
    </row>
    <row r="38" spans="1:16" ht="15" x14ac:dyDescent="0.25">
      <c r="A38" s="89"/>
      <c r="B38" s="98"/>
      <c r="C38" s="99"/>
      <c r="D38" s="99"/>
      <c r="E38" s="99"/>
      <c r="F38" s="87"/>
      <c r="G38" s="100"/>
      <c r="H38" s="100"/>
      <c r="I38" s="100"/>
      <c r="J38" s="100"/>
      <c r="K38" s="100"/>
      <c r="L38" s="87">
        <f t="shared" si="0"/>
        <v>0</v>
      </c>
      <c r="M38" s="87"/>
      <c r="N38" s="89"/>
      <c r="O38" s="89"/>
      <c r="P38" s="89"/>
    </row>
    <row r="39" spans="1:16" ht="15" x14ac:dyDescent="0.25">
      <c r="A39" s="89"/>
      <c r="B39" s="98"/>
      <c r="C39" s="99"/>
      <c r="D39" s="99"/>
      <c r="E39" s="99"/>
      <c r="F39" s="87"/>
      <c r="G39" s="100"/>
      <c r="H39" s="100"/>
      <c r="I39" s="100"/>
      <c r="J39" s="100"/>
      <c r="K39" s="100"/>
      <c r="L39" s="87">
        <f t="shared" si="0"/>
        <v>0</v>
      </c>
      <c r="M39" s="87"/>
      <c r="N39" s="89"/>
      <c r="O39" s="89"/>
      <c r="P39" s="89"/>
    </row>
    <row r="40" spans="1:16" ht="15" x14ac:dyDescent="0.25">
      <c r="A40" s="89"/>
      <c r="B40" s="98"/>
      <c r="C40" s="99"/>
      <c r="D40" s="99"/>
      <c r="E40" s="99"/>
      <c r="F40" s="87"/>
      <c r="G40" s="100"/>
      <c r="H40" s="100"/>
      <c r="I40" s="100"/>
      <c r="J40" s="100"/>
      <c r="K40" s="100"/>
      <c r="L40" s="87">
        <f t="shared" si="0"/>
        <v>0</v>
      </c>
      <c r="M40" s="87"/>
      <c r="N40" s="89"/>
      <c r="O40" s="89"/>
      <c r="P40" s="89"/>
    </row>
    <row r="41" spans="1:16" ht="15" x14ac:dyDescent="0.25">
      <c r="A41" s="89"/>
      <c r="B41" s="98"/>
      <c r="C41" s="99"/>
      <c r="D41" s="99"/>
      <c r="E41" s="99"/>
      <c r="F41" s="87"/>
      <c r="G41" s="100"/>
      <c r="H41" s="100"/>
      <c r="I41" s="100"/>
      <c r="J41" s="100"/>
      <c r="K41" s="100"/>
      <c r="L41" s="87">
        <f t="shared" si="0"/>
        <v>0</v>
      </c>
      <c r="M41" s="87"/>
      <c r="N41" s="89"/>
      <c r="O41" s="89"/>
      <c r="P41" s="89"/>
    </row>
    <row r="42" spans="1:16" ht="15" x14ac:dyDescent="0.25">
      <c r="A42" s="89"/>
      <c r="B42" s="98"/>
      <c r="C42" s="99"/>
      <c r="D42" s="99"/>
      <c r="E42" s="99"/>
      <c r="F42" s="100"/>
      <c r="G42" s="100"/>
      <c r="H42" s="100"/>
      <c r="I42" s="100"/>
      <c r="J42" s="100"/>
      <c r="K42" s="100"/>
      <c r="L42" s="87">
        <f t="shared" si="0"/>
        <v>0</v>
      </c>
      <c r="M42" s="87"/>
      <c r="N42" s="89"/>
      <c r="O42" s="89"/>
      <c r="P42" s="89"/>
    </row>
    <row r="43" spans="1:16" ht="15" x14ac:dyDescent="0.25">
      <c r="A43" s="89"/>
      <c r="B43" s="98"/>
      <c r="C43" s="99"/>
      <c r="D43" s="99"/>
      <c r="E43" s="99"/>
      <c r="F43" s="87"/>
      <c r="G43" s="100"/>
      <c r="H43" s="100"/>
      <c r="I43" s="100"/>
      <c r="J43" s="100"/>
      <c r="K43" s="100"/>
      <c r="L43" s="87">
        <f t="shared" si="0"/>
        <v>0</v>
      </c>
      <c r="M43" s="87"/>
      <c r="N43" s="89"/>
      <c r="O43" s="89"/>
      <c r="P43" s="89"/>
    </row>
    <row r="44" spans="1:16" ht="15" x14ac:dyDescent="0.25">
      <c r="A44" s="89"/>
      <c r="B44" s="98"/>
      <c r="C44" s="99"/>
      <c r="D44" s="99"/>
      <c r="E44" s="99"/>
      <c r="F44" s="87"/>
      <c r="G44" s="100"/>
      <c r="H44" s="100"/>
      <c r="I44" s="100"/>
      <c r="J44" s="100"/>
      <c r="K44" s="100"/>
      <c r="L44" s="87">
        <f t="shared" si="0"/>
        <v>0</v>
      </c>
      <c r="M44" s="87"/>
      <c r="N44" s="89"/>
      <c r="O44" s="89"/>
      <c r="P44" s="89"/>
    </row>
    <row r="45" spans="1:16" ht="15" x14ac:dyDescent="0.25">
      <c r="A45" s="89"/>
      <c r="B45" s="98"/>
      <c r="C45" s="99"/>
      <c r="D45" s="99"/>
      <c r="E45" s="99"/>
      <c r="F45" s="100"/>
      <c r="G45" s="100"/>
      <c r="H45" s="100"/>
      <c r="I45" s="100"/>
      <c r="J45" s="100"/>
      <c r="K45" s="100"/>
      <c r="L45" s="87">
        <f t="shared" si="0"/>
        <v>0</v>
      </c>
      <c r="M45" s="87"/>
      <c r="N45" s="89"/>
      <c r="O45" s="89"/>
      <c r="P45" s="89"/>
    </row>
    <row r="46" spans="1:16" ht="15" x14ac:dyDescent="0.25">
      <c r="A46" s="89"/>
      <c r="B46" s="98"/>
      <c r="C46" s="99"/>
      <c r="D46" s="99"/>
      <c r="E46" s="99"/>
      <c r="F46" s="87"/>
      <c r="G46" s="100"/>
      <c r="H46" s="100"/>
      <c r="I46" s="100"/>
      <c r="J46" s="100"/>
      <c r="K46" s="100"/>
      <c r="L46" s="87">
        <f t="shared" si="0"/>
        <v>0</v>
      </c>
      <c r="M46" s="87"/>
      <c r="N46" s="89"/>
      <c r="O46" s="89"/>
      <c r="P46" s="89"/>
    </row>
    <row r="47" spans="1:16" ht="15" x14ac:dyDescent="0.25">
      <c r="A47" s="89"/>
      <c r="B47" s="98"/>
      <c r="C47" s="99"/>
      <c r="D47" s="99"/>
      <c r="E47" s="99"/>
      <c r="F47" s="87"/>
      <c r="G47" s="100"/>
      <c r="H47" s="100"/>
      <c r="I47" s="100"/>
      <c r="J47" s="100"/>
      <c r="K47" s="100"/>
      <c r="L47" s="87">
        <f t="shared" si="0"/>
        <v>0</v>
      </c>
      <c r="M47" s="87"/>
      <c r="N47" s="89"/>
      <c r="O47" s="89"/>
      <c r="P47" s="89"/>
    </row>
    <row r="48" spans="1:16" ht="15" x14ac:dyDescent="0.25">
      <c r="A48" s="89"/>
      <c r="B48" s="98"/>
      <c r="C48" s="99"/>
      <c r="D48" s="99"/>
      <c r="E48" s="99"/>
      <c r="F48" s="87"/>
      <c r="G48" s="100"/>
      <c r="H48" s="100"/>
      <c r="I48" s="100"/>
      <c r="J48" s="100"/>
      <c r="K48" s="100"/>
      <c r="L48" s="87">
        <f t="shared" si="0"/>
        <v>0</v>
      </c>
      <c r="M48" s="87"/>
      <c r="N48" s="89"/>
      <c r="O48" s="89"/>
      <c r="P48" s="89"/>
    </row>
    <row r="49" spans="1:16" ht="15" x14ac:dyDescent="0.25">
      <c r="A49" s="89"/>
      <c r="B49" s="98"/>
      <c r="C49" s="99"/>
      <c r="D49" s="99"/>
      <c r="E49" s="99"/>
      <c r="F49" s="100"/>
      <c r="G49" s="100"/>
      <c r="H49" s="100"/>
      <c r="I49" s="100"/>
      <c r="J49" s="100"/>
      <c r="K49" s="100"/>
      <c r="L49" s="87">
        <f t="shared" si="0"/>
        <v>0</v>
      </c>
      <c r="M49" s="87"/>
      <c r="N49" s="89"/>
      <c r="O49" s="89"/>
      <c r="P49" s="89"/>
    </row>
    <row r="50" spans="1:16" ht="15" x14ac:dyDescent="0.25">
      <c r="A50" s="89"/>
      <c r="B50" s="98"/>
      <c r="C50" s="99"/>
      <c r="D50" s="99"/>
      <c r="E50" s="99"/>
      <c r="F50" s="100"/>
      <c r="G50" s="100"/>
      <c r="H50" s="100"/>
      <c r="I50" s="100"/>
      <c r="J50" s="100"/>
      <c r="K50" s="100"/>
      <c r="L50" s="87">
        <f t="shared" si="0"/>
        <v>0</v>
      </c>
      <c r="M50" s="87"/>
      <c r="N50" s="89"/>
      <c r="O50" s="89"/>
      <c r="P50" s="89"/>
    </row>
    <row r="51" spans="1:16" ht="15" x14ac:dyDescent="0.25">
      <c r="A51" s="89"/>
      <c r="B51" s="98"/>
      <c r="C51" s="99"/>
      <c r="D51" s="99"/>
      <c r="E51" s="99"/>
      <c r="F51" s="100"/>
      <c r="G51" s="100"/>
      <c r="H51" s="100"/>
      <c r="I51" s="100"/>
      <c r="J51" s="100"/>
      <c r="K51" s="100"/>
      <c r="L51" s="87">
        <f t="shared" si="0"/>
        <v>0</v>
      </c>
      <c r="M51" s="87"/>
      <c r="N51" s="89"/>
      <c r="O51" s="89"/>
      <c r="P51" s="89"/>
    </row>
    <row r="52" spans="1:16" ht="15" x14ac:dyDescent="0.25">
      <c r="A52" s="89"/>
      <c r="B52" s="98"/>
      <c r="C52" s="99"/>
      <c r="D52" s="99"/>
      <c r="E52" s="99"/>
      <c r="F52" s="100"/>
      <c r="G52" s="100"/>
      <c r="H52" s="100"/>
      <c r="I52" s="100"/>
      <c r="J52" s="100"/>
      <c r="K52" s="100"/>
      <c r="L52" s="87">
        <f t="shared" si="0"/>
        <v>0</v>
      </c>
      <c r="M52" s="87"/>
      <c r="N52" s="89"/>
      <c r="O52" s="89"/>
      <c r="P52" s="89"/>
    </row>
    <row r="53" spans="1:16" ht="15" x14ac:dyDescent="0.25">
      <c r="A53" s="89"/>
      <c r="B53" s="98"/>
      <c r="C53" s="99"/>
      <c r="D53" s="99"/>
      <c r="E53" s="99"/>
      <c r="F53" s="100"/>
      <c r="G53" s="100"/>
      <c r="H53" s="100"/>
      <c r="I53" s="100"/>
      <c r="J53" s="100"/>
      <c r="K53" s="100"/>
      <c r="L53" s="87">
        <f t="shared" si="0"/>
        <v>0</v>
      </c>
      <c r="M53" s="87"/>
      <c r="N53" s="89"/>
      <c r="O53" s="89"/>
      <c r="P53" s="89"/>
    </row>
    <row r="54" spans="1:16" ht="15" x14ac:dyDescent="0.25">
      <c r="A54" s="89"/>
      <c r="B54" s="98"/>
      <c r="C54" s="99"/>
      <c r="D54" s="99"/>
      <c r="E54" s="99"/>
      <c r="F54" s="100"/>
      <c r="G54" s="100"/>
      <c r="H54" s="100"/>
      <c r="I54" s="100"/>
      <c r="J54" s="100"/>
      <c r="K54" s="100"/>
      <c r="L54" s="87">
        <f t="shared" si="0"/>
        <v>0</v>
      </c>
      <c r="M54" s="87"/>
      <c r="N54" s="89"/>
      <c r="O54" s="89"/>
      <c r="P54" s="89"/>
    </row>
    <row r="55" spans="1:16" ht="15" x14ac:dyDescent="0.25">
      <c r="A55" s="89"/>
      <c r="B55" s="98"/>
      <c r="C55" s="99"/>
      <c r="D55" s="99"/>
      <c r="E55" s="99"/>
      <c r="F55" s="87"/>
      <c r="G55" s="100"/>
      <c r="H55" s="100"/>
      <c r="I55" s="100"/>
      <c r="J55" s="100"/>
      <c r="K55" s="100"/>
      <c r="L55" s="87">
        <f t="shared" si="0"/>
        <v>0</v>
      </c>
      <c r="M55" s="87"/>
      <c r="N55" s="89"/>
      <c r="O55" s="89"/>
      <c r="P55" s="89"/>
    </row>
    <row r="56" spans="1:16" ht="15" x14ac:dyDescent="0.25">
      <c r="A56" s="89"/>
      <c r="B56" s="98"/>
      <c r="C56" s="99"/>
      <c r="D56" s="99"/>
      <c r="E56" s="99"/>
      <c r="F56" s="100"/>
      <c r="G56" s="100"/>
      <c r="H56" s="100"/>
      <c r="I56" s="100"/>
      <c r="J56" s="100"/>
      <c r="K56" s="100"/>
      <c r="L56" s="87">
        <f t="shared" si="0"/>
        <v>0</v>
      </c>
      <c r="M56" s="87"/>
      <c r="N56" s="89"/>
      <c r="O56" s="89"/>
      <c r="P56" s="89"/>
    </row>
    <row r="57" spans="1:16" ht="15" x14ac:dyDescent="0.25">
      <c r="A57" s="89"/>
      <c r="B57" s="98"/>
      <c r="C57" s="99"/>
      <c r="D57" s="99"/>
      <c r="E57" s="99"/>
      <c r="F57" s="87"/>
      <c r="G57" s="100"/>
      <c r="H57" s="100"/>
      <c r="I57" s="100"/>
      <c r="J57" s="100"/>
      <c r="K57" s="100"/>
      <c r="L57" s="87">
        <f t="shared" si="0"/>
        <v>0</v>
      </c>
      <c r="M57" s="87"/>
      <c r="N57" s="89"/>
      <c r="O57" s="89"/>
      <c r="P57" s="89"/>
    </row>
    <row r="58" spans="1:16" ht="15" x14ac:dyDescent="0.25">
      <c r="A58" s="89"/>
      <c r="B58" s="98"/>
      <c r="C58" s="99"/>
      <c r="D58" s="99"/>
      <c r="E58" s="99"/>
      <c r="F58" s="100"/>
      <c r="G58" s="100"/>
      <c r="H58" s="100"/>
      <c r="I58" s="100"/>
      <c r="J58" s="100"/>
      <c r="K58" s="100"/>
      <c r="L58" s="87">
        <f t="shared" si="0"/>
        <v>0</v>
      </c>
      <c r="M58" s="87"/>
      <c r="N58" s="89"/>
      <c r="O58" s="89"/>
      <c r="P58" s="89"/>
    </row>
    <row r="59" spans="1:16" ht="15" x14ac:dyDescent="0.25">
      <c r="A59" s="89"/>
      <c r="B59" s="98"/>
      <c r="C59" s="99"/>
      <c r="D59" s="85"/>
      <c r="E59" s="99"/>
      <c r="G59" s="100"/>
      <c r="H59" s="100"/>
      <c r="I59" s="100"/>
      <c r="J59" s="100"/>
      <c r="K59" s="100"/>
      <c r="L59" s="87">
        <f t="shared" si="0"/>
        <v>0</v>
      </c>
      <c r="M59" s="87"/>
      <c r="N59" s="89"/>
      <c r="O59" s="89"/>
      <c r="P59" s="89"/>
    </row>
    <row r="60" spans="1:16" ht="15" x14ac:dyDescent="0.25">
      <c r="A60" s="89"/>
      <c r="B60" s="98"/>
      <c r="C60" s="99"/>
      <c r="D60" s="99"/>
      <c r="E60" s="99"/>
      <c r="G60" s="100"/>
      <c r="H60" s="100"/>
      <c r="I60" s="100"/>
      <c r="J60" s="100"/>
      <c r="K60" s="100"/>
      <c r="L60" s="87">
        <f t="shared" si="0"/>
        <v>0</v>
      </c>
      <c r="M60" s="87"/>
      <c r="N60" s="89"/>
      <c r="O60" s="89"/>
      <c r="P60" s="89"/>
    </row>
    <row r="61" spans="1:16" ht="15" x14ac:dyDescent="0.25">
      <c r="A61" s="106"/>
      <c r="B61" s="107" t="s">
        <v>9</v>
      </c>
      <c r="C61" s="108" t="s">
        <v>32</v>
      </c>
      <c r="D61" s="108"/>
      <c r="E61" s="108" t="s">
        <v>13</v>
      </c>
      <c r="F61" s="109">
        <f>SUM(F3:F59)</f>
        <v>0</v>
      </c>
      <c r="G61" s="109">
        <f t="shared" ref="G61:L61" si="1">SUM(G3:G60)</f>
        <v>0</v>
      </c>
      <c r="H61" s="109">
        <f t="shared" si="1"/>
        <v>0</v>
      </c>
      <c r="I61" s="109">
        <f t="shared" si="1"/>
        <v>0</v>
      </c>
      <c r="J61" s="109">
        <f t="shared" si="1"/>
        <v>0</v>
      </c>
      <c r="K61" s="109">
        <f t="shared" si="1"/>
        <v>0</v>
      </c>
      <c r="L61" s="109">
        <f t="shared" si="1"/>
        <v>0</v>
      </c>
      <c r="M61" s="198"/>
      <c r="N61" s="110"/>
      <c r="O61" s="101"/>
      <c r="P61" s="111"/>
    </row>
    <row r="62" spans="1:16" ht="15.75" thickBot="1" x14ac:dyDescent="0.3">
      <c r="A62" s="112" t="s">
        <v>14</v>
      </c>
      <c r="B62" s="113" t="s">
        <v>9</v>
      </c>
      <c r="C62" s="114" t="s">
        <v>32</v>
      </c>
      <c r="D62" s="114"/>
      <c r="E62" s="114"/>
      <c r="F62" s="115">
        <f>'May 2025'!F87+F61</f>
        <v>34010451.969999999</v>
      </c>
      <c r="G62" s="115">
        <f>'May 2025'!G87+G61</f>
        <v>137966.93</v>
      </c>
      <c r="H62" s="115">
        <f>'May 2025'!H87+H61</f>
        <v>5200</v>
      </c>
      <c r="I62" s="115">
        <f>'May 2025'!I87+I61</f>
        <v>6575</v>
      </c>
      <c r="J62" s="115">
        <f>'May 2025'!J87+J61</f>
        <v>1565</v>
      </c>
      <c r="K62" s="115">
        <f>'May 2025'!K87+K61</f>
        <v>930</v>
      </c>
      <c r="L62" s="115">
        <f>'May 2025'!L87+L61</f>
        <v>152236.93</v>
      </c>
      <c r="M62" s="199"/>
      <c r="N62" s="116"/>
      <c r="O62" s="117"/>
      <c r="P62" s="117"/>
    </row>
    <row r="63" spans="1:16" ht="15" x14ac:dyDescent="0.25">
      <c r="A63" s="89"/>
      <c r="B63" s="98"/>
      <c r="C63" s="118"/>
      <c r="D63" s="119"/>
      <c r="E63" s="119"/>
      <c r="F63" s="120" t="s">
        <v>15</v>
      </c>
      <c r="G63" s="121" t="s">
        <v>16</v>
      </c>
      <c r="H63" s="91"/>
      <c r="I63" s="122" t="s">
        <v>9</v>
      </c>
      <c r="J63" s="95"/>
      <c r="K63" s="95"/>
      <c r="L63" s="123"/>
      <c r="M63" s="100"/>
      <c r="N63" s="124" t="s">
        <v>33</v>
      </c>
      <c r="O63" s="125" t="s">
        <v>34</v>
      </c>
      <c r="P63" s="126" t="s">
        <v>35</v>
      </c>
    </row>
    <row r="64" spans="1:16" ht="15" x14ac:dyDescent="0.25">
      <c r="A64" s="89"/>
      <c r="B64" s="98"/>
      <c r="C64" s="127"/>
      <c r="D64" s="128"/>
      <c r="E64" s="129" t="s">
        <v>41</v>
      </c>
      <c r="F64" s="111"/>
      <c r="G64" s="92"/>
      <c r="H64" s="130"/>
      <c r="I64" s="131"/>
      <c r="J64" s="132" t="s">
        <v>32</v>
      </c>
      <c r="K64" s="132"/>
      <c r="L64" s="133"/>
      <c r="M64" s="133"/>
      <c r="N64" s="134" t="s">
        <v>36</v>
      </c>
      <c r="O64" s="96" t="s">
        <v>37</v>
      </c>
      <c r="P64" s="97" t="str">
        <f>O64</f>
        <v>0</v>
      </c>
    </row>
    <row r="65" spans="1:16" ht="15" x14ac:dyDescent="0.25">
      <c r="A65" s="89"/>
      <c r="B65" s="98"/>
      <c r="C65" s="189"/>
      <c r="D65" s="128"/>
      <c r="E65" s="129" t="s">
        <v>17</v>
      </c>
      <c r="F65" s="111"/>
      <c r="G65" s="92"/>
      <c r="H65" s="130"/>
      <c r="I65" s="131"/>
      <c r="J65" s="135" t="s">
        <v>18</v>
      </c>
      <c r="K65" s="135"/>
      <c r="L65" s="136">
        <f>L61+I71</f>
        <v>0</v>
      </c>
      <c r="M65" s="200"/>
      <c r="N65" s="89"/>
      <c r="O65" s="89"/>
      <c r="P65" s="89"/>
    </row>
    <row r="66" spans="1:16" ht="15" x14ac:dyDescent="0.25">
      <c r="A66" s="89"/>
      <c r="B66" s="98"/>
      <c r="C66" s="127"/>
      <c r="D66" s="129"/>
      <c r="E66" s="129" t="s">
        <v>19</v>
      </c>
      <c r="F66" s="111"/>
      <c r="G66" s="92"/>
      <c r="H66" s="130"/>
      <c r="I66" s="131"/>
      <c r="J66" s="137" t="s">
        <v>13</v>
      </c>
      <c r="K66" s="137"/>
      <c r="L66" s="138" t="s">
        <v>32</v>
      </c>
      <c r="M66" s="200"/>
      <c r="N66" s="89"/>
      <c r="O66" s="89"/>
      <c r="P66" s="89"/>
    </row>
    <row r="67" spans="1:16" ht="15" x14ac:dyDescent="0.25">
      <c r="A67" s="89"/>
      <c r="B67" s="98"/>
      <c r="C67" s="127"/>
      <c r="D67" s="129"/>
      <c r="E67" s="129" t="s">
        <v>20</v>
      </c>
      <c r="F67" s="111"/>
      <c r="G67" s="92"/>
      <c r="H67" s="130"/>
      <c r="I67" s="131"/>
      <c r="J67" s="130"/>
      <c r="K67" s="130"/>
      <c r="L67" s="139"/>
      <c r="M67" s="139"/>
      <c r="N67" s="89"/>
      <c r="O67" s="89"/>
      <c r="P67" s="89"/>
    </row>
    <row r="68" spans="1:16" ht="15.75" thickBot="1" x14ac:dyDescent="0.3">
      <c r="A68" s="89"/>
      <c r="B68" s="98"/>
      <c r="C68" s="140" t="s">
        <v>25</v>
      </c>
      <c r="D68" s="129" t="s">
        <v>26</v>
      </c>
      <c r="E68" s="129" t="s">
        <v>21</v>
      </c>
      <c r="F68" s="111"/>
      <c r="G68" s="92"/>
      <c r="H68" s="130"/>
      <c r="I68" s="131"/>
      <c r="J68" s="169"/>
      <c r="K68" s="130"/>
      <c r="L68" s="139"/>
      <c r="M68" s="139"/>
      <c r="N68" s="89"/>
      <c r="O68" s="89"/>
      <c r="P68" s="89"/>
    </row>
    <row r="69" spans="1:16" ht="15.75" thickBot="1" x14ac:dyDescent="0.3">
      <c r="A69" s="89"/>
      <c r="B69" s="98"/>
      <c r="C69" s="141"/>
      <c r="D69" s="142"/>
      <c r="E69" s="142" t="s">
        <v>22</v>
      </c>
      <c r="F69" s="143"/>
      <c r="G69" s="92"/>
      <c r="H69" s="93"/>
      <c r="I69" s="131"/>
      <c r="J69" s="170" t="s">
        <v>1281</v>
      </c>
      <c r="K69" s="171"/>
      <c r="L69" s="172"/>
      <c r="M69" s="201"/>
      <c r="N69" s="89"/>
      <c r="O69" s="89"/>
      <c r="P69" s="89"/>
    </row>
    <row r="70" spans="1:16" ht="15.75" thickBot="1" x14ac:dyDescent="0.3">
      <c r="A70" s="89"/>
      <c r="B70" s="145"/>
      <c r="C70" s="99"/>
      <c r="D70" s="142"/>
      <c r="E70" s="146" t="s">
        <v>27</v>
      </c>
      <c r="F70" s="147"/>
      <c r="G70" s="94">
        <v>0</v>
      </c>
      <c r="H70" s="93"/>
      <c r="I70" s="148">
        <f t="shared" ref="I70" si="2">G70</f>
        <v>0</v>
      </c>
      <c r="J70" s="173" t="s">
        <v>28</v>
      </c>
      <c r="K70" s="144"/>
      <c r="L70" s="174"/>
      <c r="M70" s="201"/>
      <c r="N70" s="89"/>
      <c r="O70" s="89"/>
      <c r="P70" s="89"/>
    </row>
    <row r="71" spans="1:16" ht="15.75" thickBot="1" x14ac:dyDescent="0.3">
      <c r="A71" s="89"/>
      <c r="B71" s="98"/>
      <c r="C71" s="149"/>
      <c r="D71" s="90"/>
      <c r="E71" s="150" t="s">
        <v>23</v>
      </c>
      <c r="F71" s="151"/>
      <c r="G71" s="152"/>
      <c r="H71" s="151"/>
      <c r="I71" s="153">
        <f>I64+I65+I66+I67+I68+I69-I70</f>
        <v>0</v>
      </c>
      <c r="J71" s="175" t="s">
        <v>13</v>
      </c>
      <c r="K71" s="176">
        <f>L62+I72</f>
        <v>159985.93</v>
      </c>
      <c r="L71" s="177" t="s">
        <v>32</v>
      </c>
      <c r="M71" s="202"/>
      <c r="N71" s="89"/>
      <c r="O71" s="89"/>
      <c r="P71" s="89"/>
    </row>
    <row r="72" spans="1:16" ht="15.75" thickBot="1" x14ac:dyDescent="0.3">
      <c r="A72" s="89"/>
      <c r="B72" s="98"/>
      <c r="C72" s="154"/>
      <c r="D72" s="155"/>
      <c r="E72" s="156" t="s">
        <v>24</v>
      </c>
      <c r="F72" s="157"/>
      <c r="G72" s="158"/>
      <c r="H72" s="157"/>
      <c r="I72" s="159">
        <f>I71+'May 2025'!I97</f>
        <v>7749</v>
      </c>
      <c r="J72" s="95"/>
      <c r="K72" s="95"/>
      <c r="L72" s="100"/>
      <c r="M72" s="100"/>
      <c r="N72" s="89"/>
      <c r="O72" s="89"/>
      <c r="P72" s="89"/>
    </row>
  </sheetData>
  <mergeCells count="1">
    <mergeCell ref="A1:P1"/>
  </mergeCells>
  <phoneticPr fontId="23" type="noConversion"/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2A0BC6-302E-493F-A272-EB8C88FF695C}">
  <dimension ref="A1"/>
  <sheetViews>
    <sheetView workbookViewId="0"/>
  </sheetViews>
  <sheetFormatPr defaultRowHeight="12.75" x14ac:dyDescent="0.2"/>
  <sheetData/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O81"/>
  <sheetViews>
    <sheetView view="pageBreakPreview" topLeftCell="A42" zoomScale="60" zoomScaleNormal="100" workbookViewId="0">
      <selection activeCell="J76" sqref="J76"/>
    </sheetView>
  </sheetViews>
  <sheetFormatPr defaultColWidth="9.140625" defaultRowHeight="30" customHeight="1" x14ac:dyDescent="0.3"/>
  <cols>
    <col min="1" max="1" width="17.140625" style="68" customWidth="1"/>
    <col min="2" max="2" width="14" style="5" customWidth="1"/>
    <col min="3" max="3" width="26.5703125" style="5" customWidth="1"/>
    <col min="4" max="4" width="38" style="5" customWidth="1"/>
    <col min="5" max="5" width="47.42578125" style="5" customWidth="1"/>
    <col min="6" max="6" width="23" style="5" customWidth="1"/>
    <col min="7" max="7" width="18" style="5" customWidth="1"/>
    <col min="8" max="8" width="15" style="5" customWidth="1"/>
    <col min="9" max="9" width="15.42578125" style="5" customWidth="1"/>
    <col min="10" max="10" width="15.140625" style="5" customWidth="1"/>
    <col min="11" max="11" width="19" style="5" customWidth="1"/>
    <col min="12" max="12" width="21.140625" style="5" customWidth="1"/>
    <col min="13" max="13" width="16" style="5" customWidth="1"/>
    <col min="14" max="14" width="13.42578125" style="5" bestFit="1" customWidth="1"/>
    <col min="15" max="15" width="12" style="5" customWidth="1"/>
    <col min="16" max="16" width="3.140625" style="5" customWidth="1"/>
    <col min="17" max="16384" width="9.140625" style="5"/>
  </cols>
  <sheetData>
    <row r="1" spans="1:15" ht="30" customHeight="1" x14ac:dyDescent="0.35">
      <c r="A1" s="102" t="s">
        <v>29</v>
      </c>
      <c r="B1" s="102" t="s">
        <v>57</v>
      </c>
      <c r="C1" s="2" t="s">
        <v>32</v>
      </c>
      <c r="D1" s="2"/>
      <c r="E1" s="2"/>
      <c r="F1" s="3"/>
      <c r="G1" s="4"/>
      <c r="H1" s="3"/>
      <c r="I1" s="3"/>
      <c r="J1" s="3"/>
      <c r="K1" s="3"/>
      <c r="L1" s="4"/>
      <c r="M1" s="1"/>
      <c r="N1" s="1"/>
      <c r="O1" s="1"/>
    </row>
    <row r="2" spans="1:15" ht="30" customHeight="1" x14ac:dyDescent="0.3">
      <c r="A2" s="1" t="s">
        <v>0</v>
      </c>
      <c r="B2" s="6" t="s">
        <v>1</v>
      </c>
      <c r="C2" s="2" t="s">
        <v>2</v>
      </c>
      <c r="D2" s="2" t="s">
        <v>39</v>
      </c>
      <c r="E2" s="2" t="s">
        <v>3</v>
      </c>
      <c r="F2" s="3" t="s">
        <v>4</v>
      </c>
      <c r="G2" s="4" t="s">
        <v>0</v>
      </c>
      <c r="H2" s="3" t="s">
        <v>5</v>
      </c>
      <c r="I2" s="3" t="s">
        <v>6</v>
      </c>
      <c r="J2" s="3" t="s">
        <v>7</v>
      </c>
      <c r="K2" s="3" t="s">
        <v>8</v>
      </c>
      <c r="L2" s="4" t="s">
        <v>9</v>
      </c>
      <c r="M2" s="1" t="s">
        <v>10</v>
      </c>
      <c r="N2" s="1" t="s">
        <v>11</v>
      </c>
      <c r="O2" s="1" t="s">
        <v>12</v>
      </c>
    </row>
    <row r="3" spans="1:15" ht="30" customHeight="1" x14ac:dyDescent="0.3">
      <c r="A3" s="7" t="s">
        <v>387</v>
      </c>
      <c r="B3" s="8">
        <v>45505</v>
      </c>
      <c r="C3" s="9" t="s">
        <v>388</v>
      </c>
      <c r="D3" s="9" t="s">
        <v>98</v>
      </c>
      <c r="E3" s="9" t="s">
        <v>389</v>
      </c>
      <c r="F3" s="4">
        <v>125000</v>
      </c>
      <c r="G3" s="11">
        <v>350</v>
      </c>
      <c r="H3" s="4"/>
      <c r="I3" s="4"/>
      <c r="J3" s="4"/>
      <c r="K3" s="4"/>
      <c r="L3" s="4">
        <f>G3+H3+I3+J3+K3</f>
        <v>350</v>
      </c>
      <c r="M3" s="1" t="s">
        <v>390</v>
      </c>
      <c r="N3" s="1" t="s">
        <v>135</v>
      </c>
      <c r="O3" s="1" t="s">
        <v>391</v>
      </c>
    </row>
    <row r="4" spans="1:15" ht="35.1" customHeight="1" x14ac:dyDescent="0.3">
      <c r="A4" s="7" t="s">
        <v>392</v>
      </c>
      <c r="B4" s="8">
        <v>45505</v>
      </c>
      <c r="C4" s="9" t="s">
        <v>393</v>
      </c>
      <c r="D4" s="9" t="s">
        <v>327</v>
      </c>
      <c r="E4" s="9" t="s">
        <v>394</v>
      </c>
      <c r="F4" s="4">
        <v>8000</v>
      </c>
      <c r="G4" s="11">
        <v>75</v>
      </c>
      <c r="H4" s="11"/>
      <c r="I4" s="11"/>
      <c r="J4" s="11"/>
      <c r="K4" s="4"/>
      <c r="L4" s="4">
        <f t="shared" ref="L4:L69" si="0">G4+H4+I4+J4+K4</f>
        <v>75</v>
      </c>
      <c r="M4" s="1" t="s">
        <v>163</v>
      </c>
      <c r="N4" s="1" t="s">
        <v>69</v>
      </c>
      <c r="O4" s="1" t="s">
        <v>395</v>
      </c>
    </row>
    <row r="5" spans="1:15" ht="30" customHeight="1" x14ac:dyDescent="0.3">
      <c r="A5" s="7" t="s">
        <v>396</v>
      </c>
      <c r="B5" s="8">
        <v>45506</v>
      </c>
      <c r="C5" s="2" t="s">
        <v>397</v>
      </c>
      <c r="D5" s="2" t="s">
        <v>398</v>
      </c>
      <c r="E5" s="9" t="s">
        <v>399</v>
      </c>
      <c r="F5" s="4">
        <v>292000</v>
      </c>
      <c r="G5" s="11">
        <v>792</v>
      </c>
      <c r="H5" s="4">
        <v>100</v>
      </c>
      <c r="I5" s="4"/>
      <c r="J5" s="11"/>
      <c r="K5" s="4"/>
      <c r="L5" s="4">
        <f t="shared" si="0"/>
        <v>892</v>
      </c>
      <c r="M5" s="1" t="s">
        <v>400</v>
      </c>
      <c r="N5" s="7"/>
      <c r="O5" s="1" t="s">
        <v>401</v>
      </c>
    </row>
    <row r="6" spans="1:15" ht="30" customHeight="1" x14ac:dyDescent="0.3">
      <c r="A6" s="7" t="s">
        <v>402</v>
      </c>
      <c r="B6" s="8">
        <v>45506</v>
      </c>
      <c r="C6" s="9" t="s">
        <v>397</v>
      </c>
      <c r="D6" s="9" t="s">
        <v>46</v>
      </c>
      <c r="E6" s="9" t="s">
        <v>399</v>
      </c>
      <c r="F6" s="11"/>
      <c r="G6" s="11"/>
      <c r="H6" s="4"/>
      <c r="I6" s="11"/>
      <c r="J6" s="11">
        <v>20</v>
      </c>
      <c r="K6" s="4"/>
      <c r="L6" s="4">
        <f t="shared" si="0"/>
        <v>20</v>
      </c>
      <c r="M6" s="1" t="s">
        <v>400</v>
      </c>
      <c r="N6" s="7"/>
      <c r="O6" s="1" t="s">
        <v>401</v>
      </c>
    </row>
    <row r="7" spans="1:15" ht="30" customHeight="1" x14ac:dyDescent="0.3">
      <c r="A7" s="7" t="s">
        <v>403</v>
      </c>
      <c r="B7" s="82">
        <v>45506</v>
      </c>
      <c r="C7" s="83" t="s">
        <v>404</v>
      </c>
      <c r="D7" s="9" t="s">
        <v>139</v>
      </c>
      <c r="E7" s="9" t="s">
        <v>405</v>
      </c>
      <c r="F7" s="4">
        <v>34500</v>
      </c>
      <c r="G7" s="11">
        <v>400</v>
      </c>
      <c r="H7" s="4"/>
      <c r="I7" s="4"/>
      <c r="J7" s="11"/>
      <c r="K7" s="4"/>
      <c r="L7" s="4">
        <f t="shared" si="0"/>
        <v>400</v>
      </c>
      <c r="M7" s="1" t="s">
        <v>225</v>
      </c>
      <c r="N7" s="7"/>
      <c r="O7" s="1" t="s">
        <v>406</v>
      </c>
    </row>
    <row r="8" spans="1:15" ht="30" customHeight="1" x14ac:dyDescent="0.3">
      <c r="A8" s="7" t="s">
        <v>407</v>
      </c>
      <c r="B8" s="8">
        <v>45506</v>
      </c>
      <c r="C8" s="9" t="s">
        <v>408</v>
      </c>
      <c r="D8" s="9" t="s">
        <v>364</v>
      </c>
      <c r="E8" s="9" t="s">
        <v>409</v>
      </c>
      <c r="F8" s="4">
        <v>20000</v>
      </c>
      <c r="G8" s="11">
        <v>50</v>
      </c>
      <c r="H8" s="4"/>
      <c r="I8" s="4"/>
      <c r="J8" s="11"/>
      <c r="K8" s="4"/>
      <c r="L8" s="4">
        <f t="shared" si="0"/>
        <v>50</v>
      </c>
      <c r="M8" s="1" t="s">
        <v>410</v>
      </c>
      <c r="N8" s="7"/>
      <c r="O8" s="1" t="s">
        <v>411</v>
      </c>
    </row>
    <row r="9" spans="1:15" ht="30" customHeight="1" x14ac:dyDescent="0.3">
      <c r="A9" s="7" t="s">
        <v>412</v>
      </c>
      <c r="B9" s="8">
        <v>45506</v>
      </c>
      <c r="C9" s="2" t="s">
        <v>413</v>
      </c>
      <c r="D9" s="2" t="s">
        <v>414</v>
      </c>
      <c r="E9" s="2" t="s">
        <v>415</v>
      </c>
      <c r="F9" s="4">
        <v>326000</v>
      </c>
      <c r="G9" s="11">
        <v>1220.6500000000001</v>
      </c>
      <c r="H9" s="4">
        <v>100</v>
      </c>
      <c r="I9" s="11"/>
      <c r="J9" s="11"/>
      <c r="K9" s="11"/>
      <c r="L9" s="4">
        <f t="shared" si="0"/>
        <v>1320.65</v>
      </c>
      <c r="M9" s="1" t="s">
        <v>416</v>
      </c>
      <c r="N9" s="1" t="s">
        <v>135</v>
      </c>
      <c r="O9" s="1" t="s">
        <v>367</v>
      </c>
    </row>
    <row r="10" spans="1:15" ht="30" customHeight="1" x14ac:dyDescent="0.3">
      <c r="A10" s="7" t="s">
        <v>417</v>
      </c>
      <c r="B10" s="82">
        <v>45506</v>
      </c>
      <c r="C10" s="83" t="s">
        <v>413</v>
      </c>
      <c r="D10" s="9" t="s">
        <v>46</v>
      </c>
      <c r="E10" s="9" t="s">
        <v>415</v>
      </c>
      <c r="F10" s="11"/>
      <c r="G10" s="11"/>
      <c r="H10" s="11"/>
      <c r="I10" s="4"/>
      <c r="J10" s="11">
        <v>20</v>
      </c>
      <c r="K10" s="4"/>
      <c r="L10" s="4">
        <f t="shared" si="0"/>
        <v>20</v>
      </c>
      <c r="M10" s="1" t="s">
        <v>416</v>
      </c>
      <c r="N10" s="1" t="s">
        <v>135</v>
      </c>
      <c r="O10" s="1" t="s">
        <v>367</v>
      </c>
    </row>
    <row r="11" spans="1:15" ht="30" customHeight="1" x14ac:dyDescent="0.3">
      <c r="A11" s="7" t="s">
        <v>418</v>
      </c>
      <c r="B11" s="8">
        <v>45506</v>
      </c>
      <c r="C11" s="9" t="s">
        <v>419</v>
      </c>
      <c r="D11" s="9" t="s">
        <v>111</v>
      </c>
      <c r="E11" s="9" t="s">
        <v>420</v>
      </c>
      <c r="F11" s="4">
        <v>10000</v>
      </c>
      <c r="G11" s="11">
        <v>750</v>
      </c>
      <c r="H11" s="11"/>
      <c r="I11" s="4"/>
      <c r="J11" s="11"/>
      <c r="K11" s="11"/>
      <c r="L11" s="4">
        <f t="shared" si="0"/>
        <v>750</v>
      </c>
      <c r="M11" s="7" t="s">
        <v>421</v>
      </c>
      <c r="N11" s="7"/>
      <c r="O11" s="7" t="s">
        <v>70</v>
      </c>
    </row>
    <row r="12" spans="1:15" ht="30" customHeight="1" x14ac:dyDescent="0.3">
      <c r="A12" s="7" t="s">
        <v>422</v>
      </c>
      <c r="B12" s="8">
        <v>45509</v>
      </c>
      <c r="C12" s="9" t="s">
        <v>426</v>
      </c>
      <c r="D12" s="9" t="s">
        <v>423</v>
      </c>
      <c r="E12" s="9" t="s">
        <v>424</v>
      </c>
      <c r="F12" s="4">
        <v>300000</v>
      </c>
      <c r="G12" s="11">
        <v>440</v>
      </c>
      <c r="H12" s="11">
        <v>100</v>
      </c>
      <c r="I12" s="4"/>
      <c r="J12" s="11"/>
      <c r="K12" s="4"/>
      <c r="L12" s="4">
        <f t="shared" si="0"/>
        <v>540</v>
      </c>
      <c r="M12" s="7" t="s">
        <v>286</v>
      </c>
      <c r="N12" s="7"/>
      <c r="O12" s="7" t="s">
        <v>425</v>
      </c>
    </row>
    <row r="13" spans="1:15" ht="30" customHeight="1" x14ac:dyDescent="0.3">
      <c r="A13" s="7" t="s">
        <v>427</v>
      </c>
      <c r="B13" s="8">
        <v>45509</v>
      </c>
      <c r="C13" s="9" t="s">
        <v>428</v>
      </c>
      <c r="D13" s="9" t="s">
        <v>104</v>
      </c>
      <c r="E13" s="9" t="s">
        <v>429</v>
      </c>
      <c r="F13" s="4">
        <v>18000</v>
      </c>
      <c r="G13" s="11">
        <v>25</v>
      </c>
      <c r="H13" s="11"/>
      <c r="I13" s="4"/>
      <c r="J13" s="11"/>
      <c r="K13" s="4"/>
      <c r="L13" s="4">
        <f t="shared" si="0"/>
        <v>25</v>
      </c>
      <c r="M13" s="7" t="s">
        <v>430</v>
      </c>
      <c r="N13" s="7" t="s">
        <v>69</v>
      </c>
      <c r="O13" s="7" t="s">
        <v>73</v>
      </c>
    </row>
    <row r="14" spans="1:15" ht="30" customHeight="1" x14ac:dyDescent="0.3">
      <c r="A14" s="7" t="s">
        <v>431</v>
      </c>
      <c r="B14" s="8">
        <v>45510</v>
      </c>
      <c r="C14" s="9" t="s">
        <v>432</v>
      </c>
      <c r="D14" s="9" t="s">
        <v>8</v>
      </c>
      <c r="E14" s="9" t="s">
        <v>433</v>
      </c>
      <c r="F14" s="11"/>
      <c r="G14" s="11"/>
      <c r="H14" s="4"/>
      <c r="I14" s="11"/>
      <c r="J14" s="11"/>
      <c r="K14" s="4">
        <v>15</v>
      </c>
      <c r="L14" s="4">
        <f t="shared" si="0"/>
        <v>15</v>
      </c>
      <c r="M14" s="7" t="s">
        <v>434</v>
      </c>
      <c r="N14" s="7" t="s">
        <v>69</v>
      </c>
      <c r="O14" s="7" t="s">
        <v>435</v>
      </c>
    </row>
    <row r="15" spans="1:15" ht="30" customHeight="1" x14ac:dyDescent="0.3">
      <c r="A15" s="7" t="s">
        <v>436</v>
      </c>
      <c r="B15" s="8">
        <v>45510</v>
      </c>
      <c r="C15" s="9" t="s">
        <v>437</v>
      </c>
      <c r="D15" s="9" t="s">
        <v>111</v>
      </c>
      <c r="E15" s="9" t="s">
        <v>438</v>
      </c>
      <c r="F15" s="4">
        <v>25000</v>
      </c>
      <c r="G15" s="11">
        <v>180</v>
      </c>
      <c r="H15" s="11"/>
      <c r="I15" s="11"/>
      <c r="J15" s="11"/>
      <c r="K15" s="4"/>
      <c r="L15" s="4">
        <f t="shared" si="0"/>
        <v>180</v>
      </c>
      <c r="M15" s="7" t="s">
        <v>439</v>
      </c>
      <c r="N15" s="7" t="s">
        <v>69</v>
      </c>
      <c r="O15" s="7" t="s">
        <v>440</v>
      </c>
    </row>
    <row r="16" spans="1:15" ht="30" customHeight="1" x14ac:dyDescent="0.3">
      <c r="A16" s="7" t="s">
        <v>441</v>
      </c>
      <c r="B16" s="8">
        <v>45511</v>
      </c>
      <c r="C16" s="9" t="s">
        <v>442</v>
      </c>
      <c r="D16" s="9" t="s">
        <v>6</v>
      </c>
      <c r="E16" s="9" t="s">
        <v>443</v>
      </c>
      <c r="F16" s="11"/>
      <c r="G16" s="11"/>
      <c r="H16" s="11"/>
      <c r="I16" s="11">
        <v>135</v>
      </c>
      <c r="J16" s="11"/>
      <c r="K16" s="11"/>
      <c r="L16" s="4">
        <f t="shared" si="0"/>
        <v>135</v>
      </c>
      <c r="M16" s="7" t="s">
        <v>188</v>
      </c>
      <c r="N16" s="7"/>
      <c r="O16" s="7" t="s">
        <v>444</v>
      </c>
    </row>
    <row r="17" spans="1:15" ht="30" customHeight="1" x14ac:dyDescent="0.3">
      <c r="A17" s="7" t="s">
        <v>445</v>
      </c>
      <c r="B17" s="8">
        <v>45511</v>
      </c>
      <c r="C17" s="9" t="s">
        <v>446</v>
      </c>
      <c r="D17" s="9" t="s">
        <v>327</v>
      </c>
      <c r="E17" s="9" t="s">
        <v>447</v>
      </c>
      <c r="F17" s="4">
        <v>11440</v>
      </c>
      <c r="G17" s="11">
        <v>84</v>
      </c>
      <c r="H17" s="11"/>
      <c r="I17" s="11"/>
      <c r="J17" s="11"/>
      <c r="K17" s="11"/>
      <c r="L17" s="4">
        <f t="shared" si="0"/>
        <v>84</v>
      </c>
      <c r="M17" s="7" t="s">
        <v>448</v>
      </c>
      <c r="N17" s="7" t="s">
        <v>164</v>
      </c>
      <c r="O17" s="7" t="s">
        <v>449</v>
      </c>
    </row>
    <row r="18" spans="1:15" ht="30" customHeight="1" x14ac:dyDescent="0.3">
      <c r="A18" s="7" t="s">
        <v>450</v>
      </c>
      <c r="B18" s="8">
        <v>45512</v>
      </c>
      <c r="C18" s="9" t="s">
        <v>451</v>
      </c>
      <c r="D18" s="9" t="s">
        <v>8</v>
      </c>
      <c r="E18" s="9" t="s">
        <v>452</v>
      </c>
      <c r="F18" s="11"/>
      <c r="G18" s="11"/>
      <c r="H18" s="11"/>
      <c r="I18" s="11"/>
      <c r="J18" s="11"/>
      <c r="K18" s="11">
        <v>20</v>
      </c>
      <c r="L18" s="4">
        <f t="shared" si="0"/>
        <v>20</v>
      </c>
      <c r="M18" s="7" t="s">
        <v>453</v>
      </c>
      <c r="N18" s="7" t="s">
        <v>454</v>
      </c>
      <c r="O18" s="7" t="s">
        <v>455</v>
      </c>
    </row>
    <row r="19" spans="1:15" ht="30" customHeight="1" x14ac:dyDescent="0.3">
      <c r="A19" s="7" t="s">
        <v>456</v>
      </c>
      <c r="B19" s="8">
        <v>45512</v>
      </c>
      <c r="C19" s="9" t="s">
        <v>457</v>
      </c>
      <c r="D19" s="9" t="s">
        <v>192</v>
      </c>
      <c r="E19" s="9" t="s">
        <v>458</v>
      </c>
      <c r="F19" s="4">
        <v>1000</v>
      </c>
      <c r="G19" s="11">
        <v>60</v>
      </c>
      <c r="H19" s="11"/>
      <c r="I19" s="11"/>
      <c r="J19" s="11"/>
      <c r="K19" s="11"/>
      <c r="L19" s="4">
        <f t="shared" si="0"/>
        <v>60</v>
      </c>
      <c r="M19" s="7" t="s">
        <v>459</v>
      </c>
      <c r="N19" s="7" t="s">
        <v>135</v>
      </c>
      <c r="O19" s="7" t="s">
        <v>460</v>
      </c>
    </row>
    <row r="20" spans="1:15" ht="30" customHeight="1" x14ac:dyDescent="0.3">
      <c r="A20" s="7" t="s">
        <v>461</v>
      </c>
      <c r="B20" s="8">
        <v>45512</v>
      </c>
      <c r="C20" s="9" t="s">
        <v>462</v>
      </c>
      <c r="D20" s="9" t="s">
        <v>111</v>
      </c>
      <c r="E20" s="9" t="s">
        <v>463</v>
      </c>
      <c r="F20" s="4">
        <v>18000</v>
      </c>
      <c r="G20" s="11">
        <v>180</v>
      </c>
      <c r="H20" s="11"/>
      <c r="I20" s="11"/>
      <c r="J20" s="11"/>
      <c r="K20" s="11"/>
      <c r="L20" s="4">
        <f t="shared" si="0"/>
        <v>180</v>
      </c>
      <c r="M20" s="7" t="s">
        <v>464</v>
      </c>
      <c r="N20" s="7" t="s">
        <v>135</v>
      </c>
      <c r="O20" s="7" t="s">
        <v>280</v>
      </c>
    </row>
    <row r="21" spans="1:15" ht="30" customHeight="1" x14ac:dyDescent="0.3">
      <c r="A21" s="7" t="s">
        <v>465</v>
      </c>
      <c r="B21" s="8">
        <v>45512</v>
      </c>
      <c r="C21" s="9" t="s">
        <v>466</v>
      </c>
      <c r="D21" s="9" t="s">
        <v>214</v>
      </c>
      <c r="E21" s="9" t="s">
        <v>467</v>
      </c>
      <c r="F21" s="4">
        <v>2500</v>
      </c>
      <c r="G21" s="11">
        <v>84</v>
      </c>
      <c r="H21" s="11"/>
      <c r="I21" s="11"/>
      <c r="J21" s="11"/>
      <c r="K21" s="11"/>
      <c r="L21" s="4">
        <f t="shared" si="0"/>
        <v>84</v>
      </c>
      <c r="M21" s="7" t="s">
        <v>355</v>
      </c>
      <c r="N21" s="7"/>
      <c r="O21" s="7" t="s">
        <v>468</v>
      </c>
    </row>
    <row r="22" spans="1:15" ht="30" customHeight="1" x14ac:dyDescent="0.3">
      <c r="A22" s="7" t="s">
        <v>469</v>
      </c>
      <c r="B22" s="8">
        <v>45512</v>
      </c>
      <c r="C22" s="2" t="s">
        <v>470</v>
      </c>
      <c r="D22" s="2" t="s">
        <v>471</v>
      </c>
      <c r="E22" s="2" t="s">
        <v>472</v>
      </c>
      <c r="F22" s="4">
        <v>518562</v>
      </c>
      <c r="G22" s="11">
        <v>1482</v>
      </c>
      <c r="H22" s="11">
        <v>100</v>
      </c>
      <c r="I22" s="11"/>
      <c r="J22" s="11"/>
      <c r="K22" s="11"/>
      <c r="L22" s="4">
        <f t="shared" si="0"/>
        <v>1582</v>
      </c>
      <c r="M22" s="7" t="s">
        <v>473</v>
      </c>
      <c r="N22" s="7"/>
      <c r="O22" s="7" t="s">
        <v>474</v>
      </c>
    </row>
    <row r="23" spans="1:15" ht="30" customHeight="1" x14ac:dyDescent="0.3">
      <c r="A23" s="7" t="s">
        <v>475</v>
      </c>
      <c r="B23" s="8">
        <v>45512</v>
      </c>
      <c r="C23" s="9" t="s">
        <v>470</v>
      </c>
      <c r="D23" s="9" t="s">
        <v>46</v>
      </c>
      <c r="E23" s="9" t="s">
        <v>472</v>
      </c>
      <c r="F23" s="11"/>
      <c r="G23" s="11"/>
      <c r="H23" s="11"/>
      <c r="I23" s="11"/>
      <c r="J23" s="11">
        <v>20</v>
      </c>
      <c r="K23" s="11"/>
      <c r="L23" s="4">
        <f t="shared" si="0"/>
        <v>20</v>
      </c>
      <c r="M23" s="7" t="s">
        <v>473</v>
      </c>
      <c r="N23" s="7"/>
      <c r="O23" s="7" t="s">
        <v>474</v>
      </c>
    </row>
    <row r="24" spans="1:15" ht="30" customHeight="1" x14ac:dyDescent="0.3">
      <c r="A24" s="7" t="s">
        <v>476</v>
      </c>
      <c r="B24" s="8">
        <v>45512</v>
      </c>
      <c r="C24" s="9" t="s">
        <v>477</v>
      </c>
      <c r="D24" s="9" t="s">
        <v>327</v>
      </c>
      <c r="E24" s="9" t="s">
        <v>478</v>
      </c>
      <c r="F24" s="4">
        <v>6515</v>
      </c>
      <c r="G24" s="11">
        <v>0</v>
      </c>
      <c r="H24" s="11"/>
      <c r="I24" s="11"/>
      <c r="J24" s="11"/>
      <c r="K24" s="11"/>
      <c r="L24" s="4">
        <f t="shared" si="0"/>
        <v>0</v>
      </c>
      <c r="M24" s="7" t="s">
        <v>68</v>
      </c>
      <c r="N24" s="7" t="s">
        <v>69</v>
      </c>
      <c r="O24" s="7" t="s">
        <v>280</v>
      </c>
    </row>
    <row r="25" spans="1:15" ht="30" customHeight="1" x14ac:dyDescent="0.3">
      <c r="A25" s="7" t="s">
        <v>479</v>
      </c>
      <c r="B25" s="8">
        <v>45513</v>
      </c>
      <c r="C25" s="9" t="s">
        <v>480</v>
      </c>
      <c r="D25" s="9" t="s">
        <v>111</v>
      </c>
      <c r="E25" s="9" t="s">
        <v>481</v>
      </c>
      <c r="F25" s="4">
        <v>11500</v>
      </c>
      <c r="G25" s="11">
        <v>240</v>
      </c>
      <c r="H25" s="11"/>
      <c r="I25" s="11"/>
      <c r="J25" s="11"/>
      <c r="K25" s="11"/>
      <c r="L25" s="4">
        <f t="shared" si="0"/>
        <v>240</v>
      </c>
      <c r="M25" s="7" t="s">
        <v>482</v>
      </c>
      <c r="N25" s="7" t="s">
        <v>135</v>
      </c>
      <c r="O25" s="7" t="s">
        <v>172</v>
      </c>
    </row>
    <row r="26" spans="1:15" ht="30" customHeight="1" x14ac:dyDescent="0.3">
      <c r="A26" s="7" t="s">
        <v>483</v>
      </c>
      <c r="B26" s="8">
        <v>45517</v>
      </c>
      <c r="C26" s="9" t="s">
        <v>484</v>
      </c>
      <c r="D26" s="9" t="s">
        <v>485</v>
      </c>
      <c r="E26" s="9" t="s">
        <v>486</v>
      </c>
      <c r="F26" s="4">
        <v>17000</v>
      </c>
      <c r="G26" s="11">
        <v>205</v>
      </c>
      <c r="H26" s="11"/>
      <c r="I26" s="11"/>
      <c r="J26" s="11"/>
      <c r="K26" s="11"/>
      <c r="L26" s="4">
        <f t="shared" si="0"/>
        <v>205</v>
      </c>
      <c r="M26" s="7" t="s">
        <v>487</v>
      </c>
      <c r="N26" s="7" t="s">
        <v>135</v>
      </c>
      <c r="O26" s="7" t="s">
        <v>108</v>
      </c>
    </row>
    <row r="27" spans="1:15" ht="30" customHeight="1" x14ac:dyDescent="0.3">
      <c r="A27" s="7" t="s">
        <v>488</v>
      </c>
      <c r="B27" s="8">
        <v>45518</v>
      </c>
      <c r="C27" s="2" t="s">
        <v>494</v>
      </c>
      <c r="D27" s="2" t="s">
        <v>495</v>
      </c>
      <c r="E27" s="2" t="s">
        <v>496</v>
      </c>
      <c r="F27" s="4">
        <v>518426</v>
      </c>
      <c r="G27" s="11">
        <v>1494</v>
      </c>
      <c r="H27" s="11">
        <v>100</v>
      </c>
      <c r="I27" s="11"/>
      <c r="J27" s="11"/>
      <c r="K27" s="11"/>
      <c r="L27" s="4">
        <f t="shared" si="0"/>
        <v>1594</v>
      </c>
      <c r="M27" s="7" t="s">
        <v>497</v>
      </c>
      <c r="N27" s="7"/>
      <c r="O27" s="7" t="s">
        <v>498</v>
      </c>
    </row>
    <row r="28" spans="1:15" ht="30" customHeight="1" x14ac:dyDescent="0.3">
      <c r="A28" s="7" t="s">
        <v>499</v>
      </c>
      <c r="B28" s="8">
        <v>45518</v>
      </c>
      <c r="C28" s="9" t="s">
        <v>494</v>
      </c>
      <c r="D28" s="9" t="s">
        <v>46</v>
      </c>
      <c r="E28" s="9" t="s">
        <v>496</v>
      </c>
      <c r="F28" s="11"/>
      <c r="G28" s="11"/>
      <c r="H28" s="11"/>
      <c r="I28" s="11"/>
      <c r="J28" s="11">
        <v>25</v>
      </c>
      <c r="K28" s="11">
        <v>37.5</v>
      </c>
      <c r="L28" s="4">
        <f t="shared" si="0"/>
        <v>62.5</v>
      </c>
      <c r="M28" s="7" t="s">
        <v>497</v>
      </c>
      <c r="N28" s="7"/>
      <c r="O28" s="7" t="s">
        <v>498</v>
      </c>
    </row>
    <row r="29" spans="1:15" ht="30" customHeight="1" x14ac:dyDescent="0.3">
      <c r="A29" s="7" t="s">
        <v>489</v>
      </c>
      <c r="B29" s="8">
        <v>45518</v>
      </c>
      <c r="C29" s="9" t="s">
        <v>500</v>
      </c>
      <c r="D29" s="9" t="s">
        <v>364</v>
      </c>
      <c r="E29" s="9" t="s">
        <v>501</v>
      </c>
      <c r="F29" s="4">
        <v>50000</v>
      </c>
      <c r="G29" s="11">
        <v>50</v>
      </c>
      <c r="H29" s="11"/>
      <c r="I29" s="11"/>
      <c r="J29" s="11"/>
      <c r="K29" s="11"/>
      <c r="L29" s="4">
        <f t="shared" si="0"/>
        <v>50</v>
      </c>
      <c r="M29" s="7" t="s">
        <v>502</v>
      </c>
      <c r="N29" s="7"/>
      <c r="O29" s="7" t="s">
        <v>503</v>
      </c>
    </row>
    <row r="30" spans="1:15" ht="30" customHeight="1" x14ac:dyDescent="0.3">
      <c r="A30" s="7" t="s">
        <v>490</v>
      </c>
      <c r="B30" s="8">
        <v>45518</v>
      </c>
      <c r="C30" s="9" t="s">
        <v>491</v>
      </c>
      <c r="D30" s="9" t="s">
        <v>175</v>
      </c>
      <c r="E30" s="9" t="s">
        <v>492</v>
      </c>
      <c r="F30" s="4">
        <v>4000</v>
      </c>
      <c r="G30" s="11">
        <v>96.5</v>
      </c>
      <c r="H30" s="11"/>
      <c r="I30" s="11"/>
      <c r="J30" s="11"/>
      <c r="K30" s="11"/>
      <c r="L30" s="4">
        <f t="shared" si="0"/>
        <v>96.5</v>
      </c>
      <c r="M30" s="7" t="s">
        <v>464</v>
      </c>
      <c r="N30" s="7"/>
      <c r="O30" s="7" t="s">
        <v>493</v>
      </c>
    </row>
    <row r="31" spans="1:15" ht="30" customHeight="1" x14ac:dyDescent="0.3">
      <c r="A31" s="7" t="s">
        <v>504</v>
      </c>
      <c r="B31" s="8">
        <v>45518</v>
      </c>
      <c r="C31" s="9" t="s">
        <v>505</v>
      </c>
      <c r="D31" s="9" t="s">
        <v>46</v>
      </c>
      <c r="E31" s="9" t="s">
        <v>506</v>
      </c>
      <c r="F31" s="4"/>
      <c r="G31" s="11"/>
      <c r="H31" s="11"/>
      <c r="I31" s="11"/>
      <c r="J31" s="11">
        <v>25</v>
      </c>
      <c r="K31" s="11"/>
      <c r="L31" s="4">
        <f t="shared" si="0"/>
        <v>25</v>
      </c>
      <c r="M31" s="7" t="s">
        <v>507</v>
      </c>
      <c r="N31" s="7" t="s">
        <v>107</v>
      </c>
      <c r="O31" s="7" t="s">
        <v>70</v>
      </c>
    </row>
    <row r="32" spans="1:15" ht="30" customHeight="1" x14ac:dyDescent="0.3">
      <c r="A32" s="7" t="s">
        <v>508</v>
      </c>
      <c r="B32" s="8">
        <v>45520</v>
      </c>
      <c r="C32" s="2" t="s">
        <v>509</v>
      </c>
      <c r="D32" s="2" t="s">
        <v>510</v>
      </c>
      <c r="E32" s="2" t="s">
        <v>511</v>
      </c>
      <c r="F32" s="4">
        <v>160000</v>
      </c>
      <c r="G32" s="11">
        <v>793</v>
      </c>
      <c r="H32" s="11">
        <v>100</v>
      </c>
      <c r="I32" s="11"/>
      <c r="J32" s="11"/>
      <c r="K32" s="11"/>
      <c r="L32" s="4">
        <f t="shared" si="0"/>
        <v>893</v>
      </c>
      <c r="M32" s="7" t="s">
        <v>221</v>
      </c>
      <c r="N32" s="7"/>
      <c r="O32" s="7" t="s">
        <v>512</v>
      </c>
    </row>
    <row r="33" spans="1:15" ht="30" customHeight="1" x14ac:dyDescent="0.3">
      <c r="A33" s="7" t="s">
        <v>513</v>
      </c>
      <c r="B33" s="8">
        <v>45520</v>
      </c>
      <c r="C33" s="9" t="s">
        <v>509</v>
      </c>
      <c r="D33" s="9" t="s">
        <v>46</v>
      </c>
      <c r="E33" s="9" t="s">
        <v>511</v>
      </c>
      <c r="F33" s="11"/>
      <c r="G33" s="11"/>
      <c r="H33" s="11"/>
      <c r="I33" s="11"/>
      <c r="J33" s="11">
        <v>20</v>
      </c>
      <c r="K33" s="11"/>
      <c r="L33" s="4">
        <f t="shared" si="0"/>
        <v>20</v>
      </c>
      <c r="M33" s="7" t="s">
        <v>221</v>
      </c>
      <c r="N33" s="7"/>
      <c r="O33" s="7" t="s">
        <v>512</v>
      </c>
    </row>
    <row r="34" spans="1:15" ht="30" customHeight="1" x14ac:dyDescent="0.3">
      <c r="A34" s="7" t="s">
        <v>514</v>
      </c>
      <c r="B34" s="8">
        <v>45520</v>
      </c>
      <c r="C34" s="9" t="s">
        <v>515</v>
      </c>
      <c r="D34" s="2" t="s">
        <v>6</v>
      </c>
      <c r="E34" s="9" t="s">
        <v>337</v>
      </c>
      <c r="F34" s="4"/>
      <c r="G34" s="11"/>
      <c r="H34" s="11"/>
      <c r="I34" s="11">
        <v>75</v>
      </c>
      <c r="J34" s="11"/>
      <c r="K34" s="11"/>
      <c r="L34" s="4">
        <f t="shared" si="0"/>
        <v>75</v>
      </c>
      <c r="M34" s="7" t="s">
        <v>338</v>
      </c>
      <c r="N34" s="7" t="s">
        <v>107</v>
      </c>
      <c r="O34" s="7" t="s">
        <v>136</v>
      </c>
    </row>
    <row r="35" spans="1:15" ht="30" customHeight="1" x14ac:dyDescent="0.3">
      <c r="A35" s="7" t="s">
        <v>516</v>
      </c>
      <c r="B35" s="8">
        <v>45520</v>
      </c>
      <c r="C35" s="9" t="s">
        <v>517</v>
      </c>
      <c r="D35" s="9" t="s">
        <v>209</v>
      </c>
      <c r="E35" s="9" t="s">
        <v>518</v>
      </c>
      <c r="F35" s="4">
        <v>20800</v>
      </c>
      <c r="G35" s="11">
        <v>130.5</v>
      </c>
      <c r="H35" s="11"/>
      <c r="I35" s="11"/>
      <c r="J35" s="11"/>
      <c r="K35" s="11"/>
      <c r="L35" s="4">
        <f t="shared" si="0"/>
        <v>130.5</v>
      </c>
      <c r="M35" s="7" t="s">
        <v>519</v>
      </c>
      <c r="N35" s="7" t="s">
        <v>135</v>
      </c>
      <c r="O35" s="7" t="s">
        <v>520</v>
      </c>
    </row>
    <row r="36" spans="1:15" ht="30" customHeight="1" x14ac:dyDescent="0.3">
      <c r="A36" s="7" t="s">
        <v>521</v>
      </c>
      <c r="B36" s="8">
        <v>45520</v>
      </c>
      <c r="C36" s="9" t="s">
        <v>522</v>
      </c>
      <c r="D36" s="9" t="s">
        <v>209</v>
      </c>
      <c r="E36" s="9" t="s">
        <v>187</v>
      </c>
      <c r="F36" s="11"/>
      <c r="G36" s="11">
        <v>67.5</v>
      </c>
      <c r="H36" s="11"/>
      <c r="I36" s="11"/>
      <c r="J36" s="11"/>
      <c r="K36" s="11"/>
      <c r="L36" s="4">
        <f t="shared" si="0"/>
        <v>67.5</v>
      </c>
      <c r="M36" s="7" t="s">
        <v>188</v>
      </c>
      <c r="N36" s="7"/>
      <c r="O36" s="7" t="s">
        <v>189</v>
      </c>
    </row>
    <row r="37" spans="1:15" ht="30" customHeight="1" x14ac:dyDescent="0.3">
      <c r="A37" s="7" t="s">
        <v>523</v>
      </c>
      <c r="B37" s="8">
        <v>45520</v>
      </c>
      <c r="C37" s="9" t="s">
        <v>524</v>
      </c>
      <c r="D37" s="9" t="s">
        <v>104</v>
      </c>
      <c r="E37" s="9" t="s">
        <v>525</v>
      </c>
      <c r="F37" s="4">
        <v>98000</v>
      </c>
      <c r="G37" s="11">
        <v>25</v>
      </c>
      <c r="H37" s="11"/>
      <c r="I37" s="11"/>
      <c r="J37" s="11"/>
      <c r="K37" s="11"/>
      <c r="L37" s="4">
        <f t="shared" si="0"/>
        <v>25</v>
      </c>
      <c r="M37" s="7" t="s">
        <v>129</v>
      </c>
      <c r="N37" s="7"/>
      <c r="O37" s="7" t="s">
        <v>526</v>
      </c>
    </row>
    <row r="38" spans="1:15" ht="30" customHeight="1" x14ac:dyDescent="0.3">
      <c r="A38" s="7" t="s">
        <v>527</v>
      </c>
      <c r="B38" s="8">
        <v>45520</v>
      </c>
      <c r="C38" s="2" t="s">
        <v>528</v>
      </c>
      <c r="D38" s="2" t="s">
        <v>529</v>
      </c>
      <c r="E38" s="2" t="s">
        <v>530</v>
      </c>
      <c r="F38" s="4">
        <v>130000</v>
      </c>
      <c r="G38" s="11">
        <v>940</v>
      </c>
      <c r="H38" s="11"/>
      <c r="I38" s="11"/>
      <c r="J38" s="11"/>
      <c r="K38" s="11"/>
      <c r="L38" s="4">
        <f t="shared" si="0"/>
        <v>940</v>
      </c>
      <c r="M38" s="7" t="s">
        <v>531</v>
      </c>
      <c r="N38" s="7"/>
      <c r="O38" s="7" t="s">
        <v>532</v>
      </c>
    </row>
    <row r="39" spans="1:15" ht="30" customHeight="1" x14ac:dyDescent="0.3">
      <c r="A39" s="7" t="s">
        <v>533</v>
      </c>
      <c r="B39" s="8">
        <v>45520</v>
      </c>
      <c r="C39" s="9" t="s">
        <v>528</v>
      </c>
      <c r="D39" s="9" t="s">
        <v>46</v>
      </c>
      <c r="E39" s="9" t="s">
        <v>530</v>
      </c>
      <c r="F39" s="4"/>
      <c r="G39" s="11"/>
      <c r="H39" s="11"/>
      <c r="I39" s="11"/>
      <c r="J39" s="11">
        <v>20</v>
      </c>
      <c r="K39" s="11"/>
      <c r="L39" s="4">
        <f t="shared" si="0"/>
        <v>20</v>
      </c>
      <c r="M39" s="7" t="s">
        <v>531</v>
      </c>
      <c r="N39" s="7"/>
      <c r="O39" s="7" t="s">
        <v>532</v>
      </c>
    </row>
    <row r="40" spans="1:15" ht="30" customHeight="1" x14ac:dyDescent="0.3">
      <c r="A40" s="7" t="s">
        <v>534</v>
      </c>
      <c r="B40" s="8">
        <v>45520</v>
      </c>
      <c r="C40" s="9" t="s">
        <v>369</v>
      </c>
      <c r="D40" s="9" t="s">
        <v>155</v>
      </c>
      <c r="E40" s="9" t="s">
        <v>370</v>
      </c>
      <c r="F40" s="4">
        <v>12700</v>
      </c>
      <c r="G40" s="11">
        <v>75</v>
      </c>
      <c r="H40" s="11"/>
      <c r="I40" s="11"/>
      <c r="J40" s="11"/>
      <c r="K40" s="11"/>
      <c r="L40" s="4">
        <f t="shared" si="0"/>
        <v>75</v>
      </c>
      <c r="M40" s="7" t="s">
        <v>249</v>
      </c>
      <c r="N40" s="7" t="s">
        <v>135</v>
      </c>
      <c r="O40" s="7" t="s">
        <v>367</v>
      </c>
    </row>
    <row r="41" spans="1:15" ht="30" customHeight="1" x14ac:dyDescent="0.3">
      <c r="A41" s="7" t="s">
        <v>535</v>
      </c>
      <c r="B41" s="8">
        <v>45523</v>
      </c>
      <c r="C41" s="9" t="s">
        <v>536</v>
      </c>
      <c r="D41" s="9" t="s">
        <v>98</v>
      </c>
      <c r="E41" s="9" t="s">
        <v>537</v>
      </c>
      <c r="F41" s="4">
        <v>59900</v>
      </c>
      <c r="G41" s="11">
        <v>350</v>
      </c>
      <c r="H41" s="11"/>
      <c r="I41" s="11"/>
      <c r="J41" s="11"/>
      <c r="K41" s="11"/>
      <c r="L41" s="4">
        <f t="shared" si="0"/>
        <v>350</v>
      </c>
      <c r="M41" s="7" t="s">
        <v>538</v>
      </c>
      <c r="N41" s="7" t="s">
        <v>135</v>
      </c>
      <c r="O41" s="7" t="s">
        <v>539</v>
      </c>
    </row>
    <row r="42" spans="1:15" ht="30" customHeight="1" x14ac:dyDescent="0.3">
      <c r="A42" s="7" t="s">
        <v>540</v>
      </c>
      <c r="B42" s="8">
        <v>45523</v>
      </c>
      <c r="C42" s="9" t="s">
        <v>541</v>
      </c>
      <c r="D42" s="9" t="s">
        <v>6</v>
      </c>
      <c r="E42" s="9" t="s">
        <v>438</v>
      </c>
      <c r="F42" s="4"/>
      <c r="G42" s="11"/>
      <c r="H42" s="11"/>
      <c r="I42" s="11">
        <v>20</v>
      </c>
      <c r="J42" s="11"/>
      <c r="K42" s="11"/>
      <c r="L42" s="4">
        <f t="shared" si="0"/>
        <v>20</v>
      </c>
      <c r="M42" s="7" t="s">
        <v>439</v>
      </c>
      <c r="N42" s="7" t="s">
        <v>69</v>
      </c>
      <c r="O42" s="7" t="s">
        <v>440</v>
      </c>
    </row>
    <row r="43" spans="1:15" ht="30" customHeight="1" x14ac:dyDescent="0.3">
      <c r="A43" s="7" t="s">
        <v>542</v>
      </c>
      <c r="B43" s="8">
        <v>45524</v>
      </c>
      <c r="C43" s="9" t="s">
        <v>543</v>
      </c>
      <c r="D43" s="9" t="s">
        <v>545</v>
      </c>
      <c r="E43" s="9" t="s">
        <v>546</v>
      </c>
      <c r="F43" s="4">
        <v>8000</v>
      </c>
      <c r="G43" s="11">
        <v>50</v>
      </c>
      <c r="H43" s="11"/>
      <c r="I43" s="11"/>
      <c r="J43" s="11"/>
      <c r="K43" s="11"/>
      <c r="L43" s="4">
        <f t="shared" si="0"/>
        <v>50</v>
      </c>
      <c r="M43" s="7" t="s">
        <v>547</v>
      </c>
      <c r="N43" s="7" t="s">
        <v>135</v>
      </c>
      <c r="O43" s="7" t="s">
        <v>460</v>
      </c>
    </row>
    <row r="44" spans="1:15" ht="30" customHeight="1" x14ac:dyDescent="0.3">
      <c r="A44" s="7" t="s">
        <v>548</v>
      </c>
      <c r="B44" s="8">
        <v>45524</v>
      </c>
      <c r="C44" s="9" t="s">
        <v>543</v>
      </c>
      <c r="D44" s="9" t="s">
        <v>545</v>
      </c>
      <c r="E44" s="9" t="s">
        <v>549</v>
      </c>
      <c r="F44" s="4">
        <v>8000</v>
      </c>
      <c r="G44" s="11">
        <v>50</v>
      </c>
      <c r="H44" s="11"/>
      <c r="I44" s="11"/>
      <c r="J44" s="11"/>
      <c r="K44" s="11"/>
      <c r="L44" s="4">
        <f t="shared" si="0"/>
        <v>50</v>
      </c>
      <c r="M44" s="7" t="s">
        <v>547</v>
      </c>
      <c r="N44" s="7" t="s">
        <v>135</v>
      </c>
      <c r="O44" s="7" t="s">
        <v>550</v>
      </c>
    </row>
    <row r="45" spans="1:15" ht="30" customHeight="1" x14ac:dyDescent="0.3">
      <c r="A45" s="7" t="s">
        <v>551</v>
      </c>
      <c r="B45" s="8">
        <v>45524</v>
      </c>
      <c r="C45" s="9" t="s">
        <v>552</v>
      </c>
      <c r="D45" s="9" t="s">
        <v>104</v>
      </c>
      <c r="E45" s="9" t="s">
        <v>553</v>
      </c>
      <c r="F45" s="11">
        <v>6766</v>
      </c>
      <c r="G45" s="11">
        <v>25</v>
      </c>
      <c r="H45" s="11"/>
      <c r="I45" s="11"/>
      <c r="J45" s="11"/>
      <c r="K45" s="11"/>
      <c r="L45" s="4">
        <f t="shared" si="0"/>
        <v>25</v>
      </c>
      <c r="M45" s="7" t="s">
        <v>554</v>
      </c>
      <c r="N45" s="7" t="s">
        <v>107</v>
      </c>
      <c r="O45" s="7" t="s">
        <v>555</v>
      </c>
    </row>
    <row r="46" spans="1:15" ht="30" customHeight="1" x14ac:dyDescent="0.3">
      <c r="A46" s="7" t="s">
        <v>556</v>
      </c>
      <c r="B46" s="8">
        <v>45525</v>
      </c>
      <c r="C46" s="9" t="s">
        <v>557</v>
      </c>
      <c r="D46" s="9" t="s">
        <v>558</v>
      </c>
      <c r="E46" s="9" t="s">
        <v>559</v>
      </c>
      <c r="F46" s="4">
        <v>100000</v>
      </c>
      <c r="G46" s="11">
        <v>1159</v>
      </c>
      <c r="H46" s="11"/>
      <c r="I46" s="11"/>
      <c r="J46" s="11"/>
      <c r="K46" s="11"/>
      <c r="L46" s="4">
        <f t="shared" si="0"/>
        <v>1159</v>
      </c>
      <c r="M46" s="7" t="s">
        <v>560</v>
      </c>
      <c r="N46" s="7"/>
      <c r="O46" s="7" t="s">
        <v>561</v>
      </c>
    </row>
    <row r="47" spans="1:15" ht="30" customHeight="1" x14ac:dyDescent="0.3">
      <c r="A47" s="7" t="s">
        <v>562</v>
      </c>
      <c r="B47" s="8">
        <v>45525</v>
      </c>
      <c r="C47" s="9" t="s">
        <v>557</v>
      </c>
      <c r="D47" s="9" t="s">
        <v>46</v>
      </c>
      <c r="E47" s="9" t="s">
        <v>559</v>
      </c>
      <c r="F47" s="11"/>
      <c r="G47" s="11"/>
      <c r="H47" s="11"/>
      <c r="I47" s="11"/>
      <c r="J47" s="11">
        <v>20</v>
      </c>
      <c r="K47" s="11"/>
      <c r="L47" s="4">
        <f t="shared" si="0"/>
        <v>20</v>
      </c>
      <c r="M47" s="7" t="s">
        <v>560</v>
      </c>
      <c r="N47" s="7"/>
      <c r="O47" s="7" t="s">
        <v>561</v>
      </c>
    </row>
    <row r="48" spans="1:15" ht="30" customHeight="1" x14ac:dyDescent="0.3">
      <c r="A48" s="7" t="s">
        <v>563</v>
      </c>
      <c r="B48" s="8">
        <v>45525</v>
      </c>
      <c r="C48" s="9" t="s">
        <v>557</v>
      </c>
      <c r="D48" s="9" t="s">
        <v>6</v>
      </c>
      <c r="E48" s="9" t="s">
        <v>559</v>
      </c>
      <c r="F48" s="11"/>
      <c r="G48" s="11"/>
      <c r="H48" s="11"/>
      <c r="I48" s="11">
        <v>130</v>
      </c>
      <c r="J48" s="11"/>
      <c r="K48" s="11"/>
      <c r="L48" s="4">
        <f t="shared" si="0"/>
        <v>130</v>
      </c>
      <c r="M48" s="7" t="s">
        <v>560</v>
      </c>
      <c r="N48" s="7"/>
      <c r="O48" s="7" t="s">
        <v>561</v>
      </c>
    </row>
    <row r="49" spans="1:15" ht="30" customHeight="1" x14ac:dyDescent="0.3">
      <c r="A49" s="7" t="s">
        <v>564</v>
      </c>
      <c r="B49" s="8">
        <v>45525</v>
      </c>
      <c r="C49" s="9" t="s">
        <v>565</v>
      </c>
      <c r="D49" s="9" t="s">
        <v>566</v>
      </c>
      <c r="E49" s="9" t="s">
        <v>567</v>
      </c>
      <c r="F49" s="4">
        <v>7800</v>
      </c>
      <c r="G49" s="11">
        <v>160</v>
      </c>
      <c r="H49" s="11"/>
      <c r="I49" s="11"/>
      <c r="J49" s="11"/>
      <c r="K49" s="11"/>
      <c r="L49" s="4">
        <f t="shared" si="0"/>
        <v>160</v>
      </c>
      <c r="M49" s="7" t="s">
        <v>568</v>
      </c>
      <c r="N49" s="7" t="s">
        <v>135</v>
      </c>
      <c r="O49" s="7" t="s">
        <v>179</v>
      </c>
    </row>
    <row r="50" spans="1:15" ht="30" customHeight="1" x14ac:dyDescent="0.3">
      <c r="A50" s="7" t="s">
        <v>569</v>
      </c>
      <c r="B50" s="8">
        <v>45525</v>
      </c>
      <c r="C50" s="9" t="s">
        <v>570</v>
      </c>
      <c r="D50" s="9" t="s">
        <v>544</v>
      </c>
      <c r="E50" s="9" t="s">
        <v>571</v>
      </c>
      <c r="F50" s="4">
        <v>30000</v>
      </c>
      <c r="G50" s="11">
        <v>200</v>
      </c>
      <c r="H50" s="11"/>
      <c r="I50" s="11"/>
      <c r="J50" s="11"/>
      <c r="K50" s="11"/>
      <c r="L50" s="4">
        <f t="shared" si="0"/>
        <v>200</v>
      </c>
      <c r="M50" s="7" t="s">
        <v>322</v>
      </c>
      <c r="N50" s="7"/>
      <c r="O50" s="7" t="s">
        <v>572</v>
      </c>
    </row>
    <row r="51" spans="1:15" ht="30" customHeight="1" x14ac:dyDescent="0.3">
      <c r="A51" s="7" t="s">
        <v>573</v>
      </c>
      <c r="B51" s="8">
        <v>45525</v>
      </c>
      <c r="C51" s="9" t="s">
        <v>574</v>
      </c>
      <c r="D51" s="9" t="s">
        <v>575</v>
      </c>
      <c r="E51" s="9" t="s">
        <v>576</v>
      </c>
      <c r="F51" s="4">
        <v>29500</v>
      </c>
      <c r="G51" s="11">
        <v>170</v>
      </c>
      <c r="H51" s="11"/>
      <c r="I51" s="11"/>
      <c r="J51" s="11"/>
      <c r="K51" s="11"/>
      <c r="L51" s="4">
        <f t="shared" si="0"/>
        <v>170</v>
      </c>
      <c r="M51" s="7" t="s">
        <v>286</v>
      </c>
      <c r="N51" s="7"/>
      <c r="O51" s="7" t="s">
        <v>577</v>
      </c>
    </row>
    <row r="52" spans="1:15" ht="30" customHeight="1" x14ac:dyDescent="0.3">
      <c r="A52" s="7" t="s">
        <v>578</v>
      </c>
      <c r="B52" s="8">
        <v>45527</v>
      </c>
      <c r="C52" s="9" t="s">
        <v>579</v>
      </c>
      <c r="D52" s="9" t="s">
        <v>6</v>
      </c>
      <c r="E52" s="9" t="s">
        <v>580</v>
      </c>
      <c r="F52" s="11"/>
      <c r="G52" s="11"/>
      <c r="H52" s="11"/>
      <c r="I52" s="11">
        <v>20</v>
      </c>
      <c r="J52" s="11"/>
      <c r="K52" s="11"/>
      <c r="L52" s="4">
        <f t="shared" si="0"/>
        <v>20</v>
      </c>
      <c r="M52" s="7" t="s">
        <v>113</v>
      </c>
      <c r="N52" s="7"/>
      <c r="O52" s="7" t="s">
        <v>299</v>
      </c>
    </row>
    <row r="53" spans="1:15" ht="30" customHeight="1" x14ac:dyDescent="0.3">
      <c r="A53" s="7" t="s">
        <v>610</v>
      </c>
      <c r="B53" s="8">
        <v>45527</v>
      </c>
      <c r="C53" s="9" t="s">
        <v>581</v>
      </c>
      <c r="D53" s="9" t="s">
        <v>111</v>
      </c>
      <c r="E53" s="9" t="s">
        <v>582</v>
      </c>
      <c r="F53" s="4">
        <v>122000</v>
      </c>
      <c r="G53" s="11"/>
      <c r="H53" s="11"/>
      <c r="I53" s="11"/>
      <c r="J53" s="11"/>
      <c r="K53" s="11"/>
      <c r="L53" s="4">
        <f t="shared" si="0"/>
        <v>0</v>
      </c>
      <c r="M53" s="7" t="s">
        <v>583</v>
      </c>
      <c r="N53" s="7"/>
      <c r="O53" s="7" t="s">
        <v>584</v>
      </c>
    </row>
    <row r="54" spans="1:15" ht="30" customHeight="1" x14ac:dyDescent="0.3">
      <c r="A54" s="7" t="s">
        <v>585</v>
      </c>
      <c r="B54" s="8">
        <v>45527</v>
      </c>
      <c r="C54" s="2" t="s">
        <v>586</v>
      </c>
      <c r="D54" s="2" t="s">
        <v>587</v>
      </c>
      <c r="E54" s="2" t="s">
        <v>588</v>
      </c>
      <c r="F54" s="4">
        <v>215000</v>
      </c>
      <c r="G54" s="11">
        <v>731.25</v>
      </c>
      <c r="H54" s="11">
        <v>100</v>
      </c>
      <c r="I54" s="11"/>
      <c r="J54" s="11"/>
      <c r="K54" s="11"/>
      <c r="L54" s="4">
        <f t="shared" si="0"/>
        <v>831.25</v>
      </c>
      <c r="M54" s="7" t="s">
        <v>531</v>
      </c>
      <c r="N54" s="7"/>
      <c r="O54" s="7" t="s">
        <v>73</v>
      </c>
    </row>
    <row r="55" spans="1:15" ht="30" customHeight="1" x14ac:dyDescent="0.3">
      <c r="A55" s="7" t="s">
        <v>589</v>
      </c>
      <c r="B55" s="8">
        <v>45527</v>
      </c>
      <c r="C55" s="9" t="s">
        <v>586</v>
      </c>
      <c r="D55" s="9" t="s">
        <v>46</v>
      </c>
      <c r="E55" s="9" t="s">
        <v>588</v>
      </c>
      <c r="F55" s="11"/>
      <c r="G55" s="11"/>
      <c r="H55" s="11"/>
      <c r="I55" s="11"/>
      <c r="J55" s="11">
        <v>20</v>
      </c>
      <c r="K55" s="11"/>
      <c r="L55" s="4">
        <f t="shared" si="0"/>
        <v>20</v>
      </c>
      <c r="M55" s="7" t="s">
        <v>531</v>
      </c>
      <c r="N55" s="7"/>
      <c r="O55" s="7" t="s">
        <v>73</v>
      </c>
    </row>
    <row r="56" spans="1:15" ht="30" customHeight="1" x14ac:dyDescent="0.3">
      <c r="A56" s="7" t="s">
        <v>590</v>
      </c>
      <c r="B56" s="8">
        <v>45530</v>
      </c>
      <c r="C56" s="9" t="s">
        <v>591</v>
      </c>
      <c r="D56" s="9" t="s">
        <v>327</v>
      </c>
      <c r="E56" s="9" t="s">
        <v>592</v>
      </c>
      <c r="F56" s="4">
        <v>11200</v>
      </c>
      <c r="G56" s="11">
        <v>375</v>
      </c>
      <c r="H56" s="11"/>
      <c r="I56" s="11"/>
      <c r="J56" s="11"/>
      <c r="K56" s="11"/>
      <c r="L56" s="4">
        <f t="shared" si="0"/>
        <v>375</v>
      </c>
      <c r="M56" s="7" t="s">
        <v>146</v>
      </c>
      <c r="N56" s="7"/>
      <c r="O56" s="7" t="s">
        <v>593</v>
      </c>
    </row>
    <row r="57" spans="1:15" ht="30" customHeight="1" x14ac:dyDescent="0.3">
      <c r="A57" s="7" t="s">
        <v>594</v>
      </c>
      <c r="B57" s="8">
        <v>45530</v>
      </c>
      <c r="C57" s="9" t="s">
        <v>595</v>
      </c>
      <c r="D57" s="9" t="s">
        <v>327</v>
      </c>
      <c r="E57" s="9" t="s">
        <v>596</v>
      </c>
      <c r="F57" s="4">
        <v>4000</v>
      </c>
      <c r="G57" s="11">
        <v>50</v>
      </c>
      <c r="H57" s="11"/>
      <c r="I57" s="11"/>
      <c r="J57" s="11"/>
      <c r="K57" s="11"/>
      <c r="L57" s="4">
        <f t="shared" si="0"/>
        <v>50</v>
      </c>
      <c r="M57" s="7" t="s">
        <v>113</v>
      </c>
      <c r="N57" s="7"/>
      <c r="O57" s="7" t="s">
        <v>597</v>
      </c>
    </row>
    <row r="58" spans="1:15" ht="30" customHeight="1" x14ac:dyDescent="0.3">
      <c r="A58" s="7" t="s">
        <v>598</v>
      </c>
      <c r="B58" s="8">
        <v>45530</v>
      </c>
      <c r="C58" s="9" t="s">
        <v>599</v>
      </c>
      <c r="D58" s="9" t="s">
        <v>327</v>
      </c>
      <c r="E58" s="9" t="s">
        <v>600</v>
      </c>
      <c r="F58" s="4">
        <v>18000</v>
      </c>
      <c r="G58" s="11">
        <v>140</v>
      </c>
      <c r="H58" s="11"/>
      <c r="I58" s="11"/>
      <c r="J58" s="11"/>
      <c r="K58" s="11"/>
      <c r="L58" s="4">
        <f t="shared" si="0"/>
        <v>140</v>
      </c>
      <c r="M58" s="7" t="s">
        <v>430</v>
      </c>
      <c r="N58" s="7" t="s">
        <v>164</v>
      </c>
      <c r="O58" s="7" t="s">
        <v>172</v>
      </c>
    </row>
    <row r="59" spans="1:15" ht="30" customHeight="1" x14ac:dyDescent="0.3">
      <c r="A59" s="7" t="s">
        <v>601</v>
      </c>
      <c r="B59" s="8">
        <v>45531</v>
      </c>
      <c r="C59" s="9" t="s">
        <v>602</v>
      </c>
      <c r="D59" s="9" t="s">
        <v>6</v>
      </c>
      <c r="E59" s="9" t="s">
        <v>603</v>
      </c>
      <c r="F59" s="4"/>
      <c r="G59" s="11"/>
      <c r="H59" s="11"/>
      <c r="I59" s="11">
        <v>100</v>
      </c>
      <c r="J59" s="11"/>
      <c r="K59" s="11"/>
      <c r="L59" s="4">
        <f t="shared" si="0"/>
        <v>100</v>
      </c>
      <c r="M59" s="7" t="s">
        <v>68</v>
      </c>
      <c r="N59" s="7" t="s">
        <v>69</v>
      </c>
      <c r="O59" s="7" t="s">
        <v>460</v>
      </c>
    </row>
    <row r="60" spans="1:15" ht="30" customHeight="1" x14ac:dyDescent="0.3">
      <c r="A60" s="7" t="s">
        <v>604</v>
      </c>
      <c r="B60" s="8">
        <v>45531</v>
      </c>
      <c r="C60" s="9" t="s">
        <v>602</v>
      </c>
      <c r="D60" s="9" t="s">
        <v>6</v>
      </c>
      <c r="E60" s="9" t="s">
        <v>605</v>
      </c>
      <c r="F60" s="4"/>
      <c r="G60" s="11"/>
      <c r="H60" s="11"/>
      <c r="I60" s="11">
        <v>85</v>
      </c>
      <c r="J60" s="11"/>
      <c r="K60" s="11"/>
      <c r="L60" s="4">
        <f t="shared" si="0"/>
        <v>85</v>
      </c>
      <c r="M60" s="7" t="s">
        <v>68</v>
      </c>
      <c r="N60" s="7" t="s">
        <v>69</v>
      </c>
      <c r="O60" s="7" t="s">
        <v>179</v>
      </c>
    </row>
    <row r="61" spans="1:15" ht="30" customHeight="1" x14ac:dyDescent="0.3">
      <c r="A61" s="7" t="s">
        <v>606</v>
      </c>
      <c r="B61" s="8">
        <v>45531</v>
      </c>
      <c r="C61" s="9" t="s">
        <v>607</v>
      </c>
      <c r="D61" s="9" t="s">
        <v>327</v>
      </c>
      <c r="E61" s="9" t="s">
        <v>608</v>
      </c>
      <c r="F61" s="4">
        <v>800</v>
      </c>
      <c r="G61" s="11">
        <v>0</v>
      </c>
      <c r="H61" s="11"/>
      <c r="I61" s="11"/>
      <c r="J61" s="11"/>
      <c r="K61" s="11"/>
      <c r="L61" s="4">
        <f t="shared" si="0"/>
        <v>0</v>
      </c>
      <c r="M61" s="7" t="s">
        <v>129</v>
      </c>
      <c r="N61" s="7"/>
      <c r="O61" s="7" t="s">
        <v>609</v>
      </c>
    </row>
    <row r="62" spans="1:15" ht="30" customHeight="1" x14ac:dyDescent="0.3">
      <c r="A62" s="7" t="s">
        <v>612</v>
      </c>
      <c r="B62" s="8">
        <v>45533</v>
      </c>
      <c r="C62" s="9" t="s">
        <v>579</v>
      </c>
      <c r="D62" s="9" t="s">
        <v>111</v>
      </c>
      <c r="E62" s="9" t="s">
        <v>580</v>
      </c>
      <c r="F62" s="4">
        <v>16000</v>
      </c>
      <c r="G62" s="11">
        <v>168</v>
      </c>
      <c r="H62" s="11"/>
      <c r="I62" s="11"/>
      <c r="J62" s="11"/>
      <c r="K62" s="11"/>
      <c r="L62" s="4">
        <f t="shared" si="0"/>
        <v>168</v>
      </c>
      <c r="M62" s="7" t="s">
        <v>113</v>
      </c>
      <c r="N62" s="7"/>
      <c r="O62" s="7" t="s">
        <v>299</v>
      </c>
    </row>
    <row r="63" spans="1:15" ht="30" customHeight="1" x14ac:dyDescent="0.3">
      <c r="A63" s="7" t="s">
        <v>613</v>
      </c>
      <c r="B63" s="8">
        <v>45533</v>
      </c>
      <c r="C63" s="9" t="s">
        <v>614</v>
      </c>
      <c r="D63" s="9" t="s">
        <v>175</v>
      </c>
      <c r="E63" s="9" t="s">
        <v>615</v>
      </c>
      <c r="F63" s="4">
        <v>6800</v>
      </c>
      <c r="G63" s="11">
        <v>77</v>
      </c>
      <c r="H63" s="11"/>
      <c r="I63" s="11"/>
      <c r="J63" s="11"/>
      <c r="K63" s="11"/>
      <c r="L63" s="4">
        <f t="shared" si="0"/>
        <v>77</v>
      </c>
      <c r="M63" s="7" t="s">
        <v>322</v>
      </c>
      <c r="N63" s="7"/>
      <c r="O63" s="7" t="s">
        <v>616</v>
      </c>
    </row>
    <row r="64" spans="1:15" ht="30" customHeight="1" x14ac:dyDescent="0.3">
      <c r="A64" s="7" t="s">
        <v>617</v>
      </c>
      <c r="B64" s="8">
        <v>45534</v>
      </c>
      <c r="C64" s="2" t="s">
        <v>618</v>
      </c>
      <c r="D64" s="2" t="s">
        <v>619</v>
      </c>
      <c r="E64" s="2" t="s">
        <v>620</v>
      </c>
      <c r="F64" s="4">
        <v>400000</v>
      </c>
      <c r="G64" s="11">
        <v>1941</v>
      </c>
      <c r="H64" s="11">
        <v>100</v>
      </c>
      <c r="I64" s="11"/>
      <c r="J64" s="11"/>
      <c r="K64" s="11"/>
      <c r="L64" s="4">
        <f t="shared" si="0"/>
        <v>2041</v>
      </c>
      <c r="M64" s="7" t="s">
        <v>350</v>
      </c>
      <c r="N64" s="7"/>
      <c r="O64" s="7" t="s">
        <v>621</v>
      </c>
    </row>
    <row r="65" spans="1:15" ht="30" customHeight="1" x14ac:dyDescent="0.3">
      <c r="A65" s="7" t="s">
        <v>622</v>
      </c>
      <c r="B65" s="8">
        <v>45534</v>
      </c>
      <c r="C65" s="9" t="s">
        <v>618</v>
      </c>
      <c r="D65" s="9" t="s">
        <v>46</v>
      </c>
      <c r="E65" s="9" t="s">
        <v>620</v>
      </c>
      <c r="F65" s="11"/>
      <c r="G65" s="11"/>
      <c r="H65" s="11"/>
      <c r="I65" s="11"/>
      <c r="J65" s="11">
        <v>30</v>
      </c>
      <c r="K65" s="11"/>
      <c r="L65" s="4">
        <f t="shared" si="0"/>
        <v>30</v>
      </c>
      <c r="M65" s="7" t="s">
        <v>350</v>
      </c>
      <c r="N65" s="7"/>
      <c r="O65" s="7" t="s">
        <v>621</v>
      </c>
    </row>
    <row r="66" spans="1:15" ht="30" customHeight="1" x14ac:dyDescent="0.3">
      <c r="A66" s="7" t="s">
        <v>623</v>
      </c>
      <c r="B66" s="8">
        <v>45534</v>
      </c>
      <c r="C66" s="9" t="s">
        <v>618</v>
      </c>
      <c r="D66" s="9" t="s">
        <v>6</v>
      </c>
      <c r="E66" s="9" t="s">
        <v>620</v>
      </c>
      <c r="F66" s="4"/>
      <c r="G66" s="11"/>
      <c r="H66" s="11"/>
      <c r="I66" s="11">
        <v>125</v>
      </c>
      <c r="J66" s="11"/>
      <c r="K66" s="11"/>
      <c r="L66" s="4">
        <f t="shared" si="0"/>
        <v>125</v>
      </c>
      <c r="M66" s="7" t="s">
        <v>350</v>
      </c>
      <c r="N66" s="7"/>
      <c r="O66" s="7" t="s">
        <v>621</v>
      </c>
    </row>
    <row r="67" spans="1:15" ht="30" customHeight="1" x14ac:dyDescent="0.3">
      <c r="A67" s="7" t="s">
        <v>624</v>
      </c>
      <c r="B67" s="8">
        <v>45534</v>
      </c>
      <c r="C67" s="2" t="s">
        <v>625</v>
      </c>
      <c r="D67" s="2" t="s">
        <v>626</v>
      </c>
      <c r="E67" s="9" t="s">
        <v>627</v>
      </c>
      <c r="F67" s="4">
        <v>140000</v>
      </c>
      <c r="G67" s="11">
        <v>715</v>
      </c>
      <c r="H67" s="11">
        <v>100</v>
      </c>
      <c r="I67" s="11"/>
      <c r="J67" s="11"/>
      <c r="K67" s="11"/>
      <c r="L67" s="4">
        <f t="shared" si="0"/>
        <v>815</v>
      </c>
      <c r="M67" s="7" t="s">
        <v>628</v>
      </c>
      <c r="N67" s="7" t="s">
        <v>69</v>
      </c>
      <c r="O67" s="7" t="s">
        <v>73</v>
      </c>
    </row>
    <row r="68" spans="1:15" ht="30" customHeight="1" x14ac:dyDescent="0.3">
      <c r="A68" s="7" t="s">
        <v>629</v>
      </c>
      <c r="B68" s="8">
        <v>45534</v>
      </c>
      <c r="C68" s="9" t="s">
        <v>625</v>
      </c>
      <c r="D68" s="9" t="s">
        <v>46</v>
      </c>
      <c r="E68" s="9" t="s">
        <v>627</v>
      </c>
      <c r="F68" s="4"/>
      <c r="G68" s="11"/>
      <c r="H68" s="11"/>
      <c r="I68" s="11"/>
      <c r="J68" s="11">
        <v>15</v>
      </c>
      <c r="K68" s="11"/>
      <c r="L68" s="4">
        <f t="shared" si="0"/>
        <v>15</v>
      </c>
      <c r="M68" s="7" t="s">
        <v>628</v>
      </c>
      <c r="N68" s="7" t="s">
        <v>69</v>
      </c>
      <c r="O68" s="7" t="s">
        <v>73</v>
      </c>
    </row>
    <row r="69" spans="1:15" ht="30" customHeight="1" x14ac:dyDescent="0.3">
      <c r="A69" s="7"/>
      <c r="B69" s="8"/>
      <c r="C69" s="9"/>
      <c r="D69" s="9"/>
      <c r="E69" s="9"/>
      <c r="F69" s="11"/>
      <c r="G69" s="11"/>
      <c r="H69" s="11"/>
      <c r="I69" s="11"/>
      <c r="J69" s="11"/>
      <c r="K69" s="11"/>
      <c r="L69" s="4">
        <f t="shared" si="0"/>
        <v>0</v>
      </c>
      <c r="M69" s="7"/>
      <c r="N69" s="7"/>
      <c r="O69" s="7"/>
    </row>
    <row r="70" spans="1:15" ht="30" customHeight="1" x14ac:dyDescent="0.3">
      <c r="A70" s="81"/>
      <c r="B70" s="71" t="s">
        <v>9</v>
      </c>
      <c r="C70" s="12" t="s">
        <v>32</v>
      </c>
      <c r="D70" s="12"/>
      <c r="E70" s="12" t="s">
        <v>13</v>
      </c>
      <c r="F70" s="13">
        <f t="shared" ref="F70:K70" si="1">SUM(F3:F69)</f>
        <v>3922709</v>
      </c>
      <c r="G70" s="13">
        <f t="shared" si="1"/>
        <v>16650.400000000001</v>
      </c>
      <c r="H70" s="13">
        <f t="shared" si="1"/>
        <v>900</v>
      </c>
      <c r="I70" s="13">
        <f>SUM(I3:I69)</f>
        <v>690</v>
      </c>
      <c r="J70" s="13">
        <f t="shared" si="1"/>
        <v>235</v>
      </c>
      <c r="K70" s="13">
        <f t="shared" si="1"/>
        <v>72.5</v>
      </c>
      <c r="L70" s="13">
        <f>SUM(L3:L69)</f>
        <v>18547.900000000001</v>
      </c>
      <c r="M70" s="78"/>
      <c r="N70" s="15"/>
      <c r="O70" s="14"/>
    </row>
    <row r="71" spans="1:15" ht="30" customHeight="1" thickBot="1" x14ac:dyDescent="0.35">
      <c r="A71" s="69" t="s">
        <v>14</v>
      </c>
      <c r="B71" s="70" t="s">
        <v>9</v>
      </c>
      <c r="C71" s="16" t="s">
        <v>32</v>
      </c>
      <c r="D71" s="16"/>
      <c r="E71" s="16"/>
      <c r="F71" s="17">
        <f>'July 2024'!F81+F70</f>
        <v>10347033.870000001</v>
      </c>
      <c r="G71" s="17">
        <f>'July 2024'!G81+G70</f>
        <v>40902.15</v>
      </c>
      <c r="H71" s="17">
        <f>'July 2024'!H81+H70</f>
        <v>2300</v>
      </c>
      <c r="I71" s="17">
        <f>'July 2024'!I81+I70</f>
        <v>1600</v>
      </c>
      <c r="J71" s="17">
        <f>'July 2024'!J81+J70</f>
        <v>540</v>
      </c>
      <c r="K71" s="17">
        <f>'July 2024'!K81+K70</f>
        <v>250</v>
      </c>
      <c r="L71" s="17">
        <f>'July 2024'!L81+L70</f>
        <v>45592.149999999994</v>
      </c>
      <c r="M71" s="75"/>
      <c r="N71" s="18"/>
      <c r="O71" s="18"/>
    </row>
    <row r="72" spans="1:15" ht="63.75" customHeight="1" x14ac:dyDescent="0.3">
      <c r="A72" s="7"/>
      <c r="B72" s="8"/>
      <c r="C72" s="19" t="s">
        <v>611</v>
      </c>
      <c r="D72" s="20"/>
      <c r="E72" s="20"/>
      <c r="F72" s="21" t="s">
        <v>15</v>
      </c>
      <c r="G72" s="22" t="s">
        <v>16</v>
      </c>
      <c r="H72" s="23"/>
      <c r="I72" s="24" t="s">
        <v>9</v>
      </c>
      <c r="J72" s="10"/>
      <c r="K72" s="10"/>
      <c r="L72" s="77"/>
      <c r="M72" s="72" t="s">
        <v>33</v>
      </c>
      <c r="N72" s="73" t="s">
        <v>34</v>
      </c>
      <c r="O72" s="74" t="s">
        <v>35</v>
      </c>
    </row>
    <row r="73" spans="1:15" ht="30" customHeight="1" x14ac:dyDescent="0.3">
      <c r="A73" s="7"/>
      <c r="B73" s="8"/>
      <c r="C73" s="25"/>
      <c r="D73" s="103"/>
      <c r="E73" s="26" t="s">
        <v>41</v>
      </c>
      <c r="F73" s="14"/>
      <c r="G73" s="27"/>
      <c r="H73" s="28"/>
      <c r="I73" s="29"/>
      <c r="J73" s="30" t="s">
        <v>32</v>
      </c>
      <c r="K73" s="30"/>
      <c r="L73" s="31"/>
      <c r="M73" s="76" t="s">
        <v>36</v>
      </c>
      <c r="N73" s="79" t="s">
        <v>37</v>
      </c>
      <c r="O73" s="80" t="str">
        <f>N73</f>
        <v>0</v>
      </c>
    </row>
    <row r="74" spans="1:15" ht="30" customHeight="1" x14ac:dyDescent="0.3">
      <c r="A74" s="7"/>
      <c r="B74" s="8"/>
      <c r="C74" s="25"/>
      <c r="D74" s="26"/>
      <c r="E74" s="26" t="s">
        <v>17</v>
      </c>
      <c r="F74" s="14"/>
      <c r="G74" s="27"/>
      <c r="H74" s="28"/>
      <c r="I74" s="29"/>
      <c r="J74" s="32" t="s">
        <v>18</v>
      </c>
      <c r="K74" s="32"/>
      <c r="L74" s="33">
        <f>L70+I80</f>
        <v>19398.900000000001</v>
      </c>
      <c r="M74" s="7"/>
      <c r="N74" s="7"/>
      <c r="O74" s="7"/>
    </row>
    <row r="75" spans="1:15" ht="30" customHeight="1" x14ac:dyDescent="0.3">
      <c r="A75" s="7"/>
      <c r="B75" s="8"/>
      <c r="C75" s="25"/>
      <c r="D75" s="26"/>
      <c r="E75" s="26" t="s">
        <v>19</v>
      </c>
      <c r="F75" s="14"/>
      <c r="G75" s="27"/>
      <c r="H75" s="28"/>
      <c r="I75" s="29"/>
      <c r="J75" s="34" t="s">
        <v>13</v>
      </c>
      <c r="K75" s="34"/>
      <c r="L75" s="35" t="s">
        <v>32</v>
      </c>
      <c r="M75" s="7"/>
      <c r="N75" s="7"/>
      <c r="O75" s="7"/>
    </row>
    <row r="76" spans="1:15" ht="30" customHeight="1" x14ac:dyDescent="0.3">
      <c r="A76" s="7"/>
      <c r="B76" s="8"/>
      <c r="C76" s="25"/>
      <c r="D76" s="26"/>
      <c r="E76" s="26" t="s">
        <v>20</v>
      </c>
      <c r="F76" s="14" t="s">
        <v>630</v>
      </c>
      <c r="G76" s="27">
        <v>801</v>
      </c>
      <c r="H76" s="28"/>
      <c r="I76" s="29">
        <v>801</v>
      </c>
      <c r="J76" s="28"/>
      <c r="K76" s="28"/>
      <c r="L76" s="36"/>
      <c r="M76" s="7"/>
      <c r="N76" s="7"/>
      <c r="O76" s="7"/>
    </row>
    <row r="77" spans="1:15" ht="30" customHeight="1" thickBot="1" x14ac:dyDescent="0.35">
      <c r="A77" s="7"/>
      <c r="B77" s="8"/>
      <c r="C77" s="37" t="s">
        <v>25</v>
      </c>
      <c r="D77" s="26" t="s">
        <v>26</v>
      </c>
      <c r="E77" s="26" t="s">
        <v>21</v>
      </c>
      <c r="F77" s="14"/>
      <c r="G77" s="27"/>
      <c r="H77" s="28"/>
      <c r="I77" s="29"/>
      <c r="K77" s="28"/>
      <c r="L77" s="36"/>
      <c r="M77" s="7"/>
      <c r="N77" s="7"/>
      <c r="O77" s="7"/>
    </row>
    <row r="78" spans="1:15" ht="30" customHeight="1" thickBot="1" x14ac:dyDescent="0.35">
      <c r="A78" s="7"/>
      <c r="B78" s="8"/>
      <c r="C78" s="41"/>
      <c r="D78" s="42"/>
      <c r="E78" s="42" t="s">
        <v>22</v>
      </c>
      <c r="F78" s="43" t="s">
        <v>386</v>
      </c>
      <c r="G78" s="27">
        <v>50</v>
      </c>
      <c r="H78" s="45"/>
      <c r="I78" s="29">
        <v>50</v>
      </c>
      <c r="J78" s="161" t="s">
        <v>49</v>
      </c>
      <c r="K78" s="162"/>
      <c r="L78" s="163"/>
      <c r="M78" s="7"/>
      <c r="N78" s="7"/>
      <c r="O78" s="7"/>
    </row>
    <row r="79" spans="1:15" ht="30" customHeight="1" thickBot="1" x14ac:dyDescent="0.35">
      <c r="A79" s="7"/>
      <c r="B79" s="49"/>
      <c r="C79" s="9"/>
      <c r="D79" s="42"/>
      <c r="E79" s="50" t="s">
        <v>27</v>
      </c>
      <c r="F79" s="51"/>
      <c r="G79" s="52">
        <v>0</v>
      </c>
      <c r="H79" s="45"/>
      <c r="I79" s="53">
        <f t="shared" ref="I79" si="2">G79</f>
        <v>0</v>
      </c>
      <c r="J79" s="164" t="s">
        <v>28</v>
      </c>
      <c r="K79" s="47"/>
      <c r="L79" s="165"/>
      <c r="M79" s="7"/>
      <c r="N79" s="7"/>
      <c r="O79" s="7"/>
    </row>
    <row r="80" spans="1:15" ht="30" customHeight="1" thickBot="1" x14ac:dyDescent="0.35">
      <c r="A80" s="7"/>
      <c r="B80" s="8"/>
      <c r="C80" s="54"/>
      <c r="D80" s="55"/>
      <c r="E80" s="56" t="s">
        <v>23</v>
      </c>
      <c r="F80" s="57"/>
      <c r="G80" s="58"/>
      <c r="H80" s="57"/>
      <c r="I80" s="59">
        <f>I73+I74+I75+I76+I77+I78-I79</f>
        <v>851</v>
      </c>
      <c r="J80" s="166" t="s">
        <v>13</v>
      </c>
      <c r="K80" s="167">
        <f>L71+I81</f>
        <v>47408.149999999994</v>
      </c>
      <c r="L80" s="168" t="s">
        <v>32</v>
      </c>
      <c r="M80" s="7"/>
      <c r="N80" s="7"/>
      <c r="O80" s="7"/>
    </row>
    <row r="81" spans="1:15" ht="30" customHeight="1" thickBot="1" x14ac:dyDescent="0.35">
      <c r="A81" s="7"/>
      <c r="B81" s="8"/>
      <c r="C81" s="62"/>
      <c r="D81" s="63"/>
      <c r="E81" s="64" t="s">
        <v>24</v>
      </c>
      <c r="F81" s="65"/>
      <c r="G81" s="66"/>
      <c r="H81" s="65"/>
      <c r="I81" s="185">
        <f>I80+'July 2024'!I91</f>
        <v>1816</v>
      </c>
      <c r="J81" s="10"/>
      <c r="K81" s="10"/>
      <c r="L81" s="11"/>
      <c r="M81" s="7"/>
      <c r="N81" s="7"/>
      <c r="O81" s="7"/>
    </row>
  </sheetData>
  <printOptions horizontalCentered="1" verticalCentered="1" gridLines="1"/>
  <pageMargins left="0" right="0" top="0" bottom="0" header="0" footer="0"/>
  <pageSetup scale="24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P79"/>
  <sheetViews>
    <sheetView view="pageBreakPreview" topLeftCell="A9" zoomScale="60" zoomScaleNormal="100" workbookViewId="0">
      <selection activeCell="K71" sqref="K71"/>
    </sheetView>
  </sheetViews>
  <sheetFormatPr defaultColWidth="9.140625" defaultRowHeight="30" customHeight="1" x14ac:dyDescent="0.3"/>
  <cols>
    <col min="1" max="1" width="9.140625" style="5"/>
    <col min="2" max="2" width="20" style="68" customWidth="1"/>
    <col min="3" max="3" width="14" style="5" customWidth="1"/>
    <col min="4" max="4" width="26.5703125" style="5" customWidth="1"/>
    <col min="5" max="5" width="38" style="5" customWidth="1"/>
    <col min="6" max="6" width="47.42578125" style="5" customWidth="1"/>
    <col min="7" max="7" width="23" style="5" customWidth="1"/>
    <col min="8" max="8" width="18" style="5" customWidth="1"/>
    <col min="9" max="9" width="15" style="5" customWidth="1"/>
    <col min="10" max="10" width="15.42578125" style="5" customWidth="1"/>
    <col min="11" max="11" width="15.140625" style="5" customWidth="1"/>
    <col min="12" max="12" width="19.5703125" style="5" customWidth="1"/>
    <col min="13" max="13" width="21.140625" style="5" customWidth="1"/>
    <col min="14" max="14" width="16" style="5" customWidth="1"/>
    <col min="15" max="15" width="13.42578125" style="5" bestFit="1" customWidth="1"/>
    <col min="16" max="16" width="12" style="5" customWidth="1"/>
    <col min="17" max="17" width="3.140625" style="5" customWidth="1"/>
    <col min="18" max="16384" width="9.140625" style="5"/>
  </cols>
  <sheetData>
    <row r="1" spans="2:16" ht="30" customHeight="1" x14ac:dyDescent="0.35">
      <c r="B1" s="102" t="s">
        <v>30</v>
      </c>
      <c r="C1" s="102" t="s">
        <v>57</v>
      </c>
      <c r="E1" s="2" t="s">
        <v>32</v>
      </c>
      <c r="F1" s="2"/>
      <c r="G1" s="3"/>
      <c r="H1" s="4"/>
      <c r="I1" s="3"/>
      <c r="J1" s="3"/>
      <c r="K1" s="3"/>
      <c r="L1" s="3"/>
      <c r="M1" s="4"/>
      <c r="N1" s="1"/>
      <c r="O1" s="1"/>
      <c r="P1" s="1"/>
    </row>
    <row r="2" spans="2:16" ht="30" customHeight="1" x14ac:dyDescent="0.3">
      <c r="B2" s="1" t="s">
        <v>0</v>
      </c>
      <c r="C2" s="6" t="s">
        <v>1</v>
      </c>
      <c r="D2" s="2" t="s">
        <v>2</v>
      </c>
      <c r="E2" s="2" t="s">
        <v>39</v>
      </c>
      <c r="F2" s="2" t="s">
        <v>3</v>
      </c>
      <c r="G2" s="3" t="s">
        <v>4</v>
      </c>
      <c r="H2" s="4" t="s">
        <v>0</v>
      </c>
      <c r="I2" s="3" t="s">
        <v>5</v>
      </c>
      <c r="J2" s="3" t="s">
        <v>6</v>
      </c>
      <c r="K2" s="3" t="s">
        <v>7</v>
      </c>
      <c r="L2" s="3" t="s">
        <v>8</v>
      </c>
      <c r="M2" s="4" t="s">
        <v>9</v>
      </c>
      <c r="N2" s="1" t="s">
        <v>10</v>
      </c>
      <c r="O2" s="1" t="s">
        <v>11</v>
      </c>
      <c r="P2" s="1" t="s">
        <v>12</v>
      </c>
    </row>
    <row r="3" spans="2:16" ht="30" customHeight="1" x14ac:dyDescent="0.3">
      <c r="B3" s="7" t="s">
        <v>635</v>
      </c>
      <c r="C3" s="8">
        <v>45540</v>
      </c>
      <c r="D3" s="9" t="s">
        <v>638</v>
      </c>
      <c r="E3" s="9" t="s">
        <v>327</v>
      </c>
      <c r="F3" s="9" t="s">
        <v>636</v>
      </c>
      <c r="G3" s="4">
        <v>18100</v>
      </c>
      <c r="H3" s="11">
        <v>200</v>
      </c>
      <c r="I3" s="11"/>
      <c r="J3" s="4"/>
      <c r="K3" s="4"/>
      <c r="L3" s="4"/>
      <c r="M3" s="4">
        <f>H3+I3+J3+K3+L3</f>
        <v>200</v>
      </c>
      <c r="N3" s="1" t="s">
        <v>333</v>
      </c>
      <c r="O3" s="1"/>
      <c r="P3" s="1" t="s">
        <v>637</v>
      </c>
    </row>
    <row r="4" spans="2:16" ht="35.1" customHeight="1" x14ac:dyDescent="0.3">
      <c r="B4" s="7" t="s">
        <v>631</v>
      </c>
      <c r="C4" s="8">
        <v>45174</v>
      </c>
      <c r="D4" s="9" t="s">
        <v>632</v>
      </c>
      <c r="E4" s="9" t="s">
        <v>327</v>
      </c>
      <c r="F4" s="9" t="s">
        <v>633</v>
      </c>
      <c r="G4" s="4">
        <v>3000</v>
      </c>
      <c r="H4" s="11">
        <v>0</v>
      </c>
      <c r="I4" s="4"/>
      <c r="J4" s="4"/>
      <c r="K4" s="11"/>
      <c r="L4" s="4"/>
      <c r="M4" s="4">
        <f t="shared" ref="M4:M67" si="0">H4+I4+J4+K4+L4</f>
        <v>0</v>
      </c>
      <c r="N4" s="7" t="s">
        <v>634</v>
      </c>
      <c r="O4" s="7" t="s">
        <v>107</v>
      </c>
      <c r="P4" s="7" t="s">
        <v>520</v>
      </c>
    </row>
    <row r="5" spans="2:16" ht="30" customHeight="1" x14ac:dyDescent="0.3">
      <c r="B5" s="7" t="s">
        <v>639</v>
      </c>
      <c r="C5" s="8">
        <v>45541</v>
      </c>
      <c r="D5" s="9" t="s">
        <v>640</v>
      </c>
      <c r="E5" s="9" t="s">
        <v>364</v>
      </c>
      <c r="F5" s="9" t="s">
        <v>641</v>
      </c>
      <c r="G5" s="4">
        <v>15000</v>
      </c>
      <c r="H5" s="11">
        <v>50</v>
      </c>
      <c r="I5" s="4"/>
      <c r="J5" s="4"/>
      <c r="K5" s="11"/>
      <c r="L5" s="4"/>
      <c r="M5" s="4">
        <f t="shared" si="0"/>
        <v>50</v>
      </c>
      <c r="N5" s="7" t="s">
        <v>146</v>
      </c>
      <c r="O5" s="7"/>
      <c r="P5" s="7" t="s">
        <v>642</v>
      </c>
    </row>
    <row r="6" spans="2:16" ht="30" customHeight="1" x14ac:dyDescent="0.3">
      <c r="B6" s="7" t="s">
        <v>643</v>
      </c>
      <c r="C6" s="8">
        <v>45541</v>
      </c>
      <c r="D6" s="9" t="s">
        <v>644</v>
      </c>
      <c r="E6" s="9" t="s">
        <v>6</v>
      </c>
      <c r="F6" s="9" t="s">
        <v>645</v>
      </c>
      <c r="G6" s="11"/>
      <c r="H6" s="11"/>
      <c r="I6" s="4"/>
      <c r="J6" s="4">
        <v>70</v>
      </c>
      <c r="K6" s="11"/>
      <c r="L6" s="4"/>
      <c r="M6" s="4">
        <f t="shared" si="0"/>
        <v>70</v>
      </c>
      <c r="N6" s="7" t="s">
        <v>177</v>
      </c>
      <c r="O6" s="7" t="s">
        <v>178</v>
      </c>
      <c r="P6" s="7" t="s">
        <v>76</v>
      </c>
    </row>
    <row r="7" spans="2:16" ht="30" customHeight="1" x14ac:dyDescent="0.3">
      <c r="B7" s="7" t="s">
        <v>646</v>
      </c>
      <c r="C7" s="82">
        <v>45541</v>
      </c>
      <c r="D7" s="83" t="s">
        <v>647</v>
      </c>
      <c r="E7" s="9" t="s">
        <v>98</v>
      </c>
      <c r="F7" s="9" t="s">
        <v>648</v>
      </c>
      <c r="G7" s="4">
        <v>60000</v>
      </c>
      <c r="H7" s="11">
        <v>398</v>
      </c>
      <c r="I7" s="4"/>
      <c r="J7" s="4"/>
      <c r="K7" s="11"/>
      <c r="L7" s="11"/>
      <c r="M7" s="4">
        <f t="shared" si="0"/>
        <v>398</v>
      </c>
      <c r="N7" s="7" t="s">
        <v>183</v>
      </c>
      <c r="O7" s="7"/>
      <c r="P7" s="7" t="s">
        <v>649</v>
      </c>
    </row>
    <row r="8" spans="2:16" ht="30" customHeight="1" x14ac:dyDescent="0.3">
      <c r="B8" s="7" t="s">
        <v>650</v>
      </c>
      <c r="C8" s="8">
        <v>45541</v>
      </c>
      <c r="D8" s="9" t="s">
        <v>647</v>
      </c>
      <c r="E8" s="9" t="s">
        <v>98</v>
      </c>
      <c r="F8" s="9" t="s">
        <v>651</v>
      </c>
      <c r="G8" s="4">
        <v>60000</v>
      </c>
      <c r="H8" s="11">
        <v>398</v>
      </c>
      <c r="I8" s="11"/>
      <c r="J8" s="11"/>
      <c r="K8" s="11"/>
      <c r="L8" s="4"/>
      <c r="M8" s="4">
        <f t="shared" si="0"/>
        <v>398</v>
      </c>
      <c r="N8" s="7" t="s">
        <v>183</v>
      </c>
      <c r="O8" s="7"/>
      <c r="P8" s="7" t="s">
        <v>652</v>
      </c>
    </row>
    <row r="9" spans="2:16" ht="30" customHeight="1" x14ac:dyDescent="0.3">
      <c r="B9" s="7" t="s">
        <v>653</v>
      </c>
      <c r="C9" s="8">
        <v>45541</v>
      </c>
      <c r="D9" s="9" t="s">
        <v>654</v>
      </c>
      <c r="E9" s="9" t="s">
        <v>655</v>
      </c>
      <c r="F9" s="9" t="s">
        <v>656</v>
      </c>
      <c r="G9" s="4">
        <v>100000</v>
      </c>
      <c r="H9" s="11">
        <v>5336.65</v>
      </c>
      <c r="I9" s="4"/>
      <c r="J9" s="11"/>
      <c r="K9" s="11"/>
      <c r="L9" s="4"/>
      <c r="M9" s="4">
        <f t="shared" si="0"/>
        <v>5336.65</v>
      </c>
      <c r="N9" s="7" t="s">
        <v>216</v>
      </c>
      <c r="O9" s="7"/>
      <c r="P9" s="7" t="s">
        <v>621</v>
      </c>
    </row>
    <row r="10" spans="2:16" ht="30" customHeight="1" x14ac:dyDescent="0.3">
      <c r="B10" s="7" t="s">
        <v>657</v>
      </c>
      <c r="C10" s="82">
        <v>45541</v>
      </c>
      <c r="D10" s="83" t="s">
        <v>654</v>
      </c>
      <c r="E10" s="9" t="s">
        <v>46</v>
      </c>
      <c r="F10" s="9" t="s">
        <v>658</v>
      </c>
      <c r="G10" s="11"/>
      <c r="H10" s="11"/>
      <c r="I10" s="11"/>
      <c r="J10" s="4"/>
      <c r="K10" s="11">
        <v>15</v>
      </c>
      <c r="L10" s="4"/>
      <c r="M10" s="4">
        <f t="shared" si="0"/>
        <v>15</v>
      </c>
      <c r="N10" s="7" t="s">
        <v>216</v>
      </c>
      <c r="O10" s="7"/>
      <c r="P10" s="7" t="s">
        <v>621</v>
      </c>
    </row>
    <row r="11" spans="2:16" ht="30" customHeight="1" x14ac:dyDescent="0.3">
      <c r="B11" s="7" t="s">
        <v>659</v>
      </c>
      <c r="C11" s="8">
        <v>45544</v>
      </c>
      <c r="D11" s="9" t="s">
        <v>160</v>
      </c>
      <c r="E11" s="9" t="s">
        <v>327</v>
      </c>
      <c r="F11" s="9" t="s">
        <v>162</v>
      </c>
      <c r="G11" s="4">
        <v>2000</v>
      </c>
      <c r="H11" s="11">
        <v>120</v>
      </c>
      <c r="I11" s="4"/>
      <c r="J11" s="4"/>
      <c r="K11" s="11"/>
      <c r="L11" s="4"/>
      <c r="M11" s="4">
        <f t="shared" si="0"/>
        <v>120</v>
      </c>
      <c r="N11" s="7" t="s">
        <v>163</v>
      </c>
      <c r="O11" s="7" t="s">
        <v>164</v>
      </c>
      <c r="P11" s="7" t="s">
        <v>165</v>
      </c>
    </row>
    <row r="12" spans="2:16" ht="30" customHeight="1" x14ac:dyDescent="0.3">
      <c r="B12" s="7" t="s">
        <v>660</v>
      </c>
      <c r="C12" s="8">
        <v>45544</v>
      </c>
      <c r="D12" s="2" t="s">
        <v>661</v>
      </c>
      <c r="E12" s="2" t="s">
        <v>662</v>
      </c>
      <c r="F12" s="2" t="s">
        <v>663</v>
      </c>
      <c r="G12" s="4">
        <v>275000</v>
      </c>
      <c r="H12" s="11">
        <v>1911.8</v>
      </c>
      <c r="I12" s="4">
        <v>100</v>
      </c>
      <c r="J12" s="11"/>
      <c r="K12" s="11"/>
      <c r="L12" s="4"/>
      <c r="M12" s="4">
        <f t="shared" si="0"/>
        <v>2011.8</v>
      </c>
      <c r="N12" s="7" t="s">
        <v>664</v>
      </c>
      <c r="O12" s="7" t="s">
        <v>135</v>
      </c>
      <c r="P12" s="7" t="s">
        <v>665</v>
      </c>
    </row>
    <row r="13" spans="2:16" ht="30" customHeight="1" x14ac:dyDescent="0.3">
      <c r="B13" s="7" t="s">
        <v>666</v>
      </c>
      <c r="C13" s="8">
        <v>45544</v>
      </c>
      <c r="D13" s="9" t="s">
        <v>661</v>
      </c>
      <c r="E13" s="9" t="s">
        <v>46</v>
      </c>
      <c r="F13" s="9" t="s">
        <v>663</v>
      </c>
      <c r="G13" s="11"/>
      <c r="H13" s="11"/>
      <c r="I13" s="11"/>
      <c r="J13" s="4"/>
      <c r="K13" s="11">
        <v>20</v>
      </c>
      <c r="L13" s="4"/>
      <c r="M13" s="4">
        <f t="shared" si="0"/>
        <v>20</v>
      </c>
      <c r="N13" s="7" t="s">
        <v>664</v>
      </c>
      <c r="O13" s="7" t="s">
        <v>135</v>
      </c>
      <c r="P13" s="7" t="s">
        <v>665</v>
      </c>
    </row>
    <row r="14" spans="2:16" ht="30" customHeight="1" x14ac:dyDescent="0.3">
      <c r="B14" s="7" t="s">
        <v>667</v>
      </c>
      <c r="C14" s="8">
        <v>45545</v>
      </c>
      <c r="D14" s="9" t="s">
        <v>668</v>
      </c>
      <c r="E14" s="9" t="s">
        <v>269</v>
      </c>
      <c r="F14" s="9" t="s">
        <v>669</v>
      </c>
      <c r="G14" s="4">
        <v>750</v>
      </c>
      <c r="H14" s="11">
        <v>100</v>
      </c>
      <c r="I14" s="4"/>
      <c r="J14" s="11"/>
      <c r="K14" s="11"/>
      <c r="L14" s="11"/>
      <c r="M14" s="4">
        <f t="shared" si="0"/>
        <v>100</v>
      </c>
      <c r="N14" s="7" t="s">
        <v>670</v>
      </c>
      <c r="O14" s="7" t="s">
        <v>135</v>
      </c>
      <c r="P14" s="7" t="s">
        <v>108</v>
      </c>
    </row>
    <row r="15" spans="2:16" ht="30" customHeight="1" x14ac:dyDescent="0.3">
      <c r="B15" s="7" t="s">
        <v>671</v>
      </c>
      <c r="C15" s="8">
        <v>45547</v>
      </c>
      <c r="D15" s="9" t="s">
        <v>672</v>
      </c>
      <c r="E15" s="9" t="s">
        <v>6</v>
      </c>
      <c r="F15" s="9" t="s">
        <v>673</v>
      </c>
      <c r="G15" s="4"/>
      <c r="H15" s="11"/>
      <c r="I15" s="11"/>
      <c r="J15" s="11">
        <v>95</v>
      </c>
      <c r="K15" s="11"/>
      <c r="L15" s="4"/>
      <c r="M15" s="4">
        <f t="shared" si="0"/>
        <v>95</v>
      </c>
      <c r="N15" s="7" t="s">
        <v>260</v>
      </c>
      <c r="O15" s="7"/>
      <c r="P15" s="7" t="s">
        <v>674</v>
      </c>
    </row>
    <row r="16" spans="2:16" ht="30" customHeight="1" x14ac:dyDescent="0.3">
      <c r="B16" s="7" t="s">
        <v>675</v>
      </c>
      <c r="C16" s="8">
        <v>45547</v>
      </c>
      <c r="D16" s="9" t="s">
        <v>676</v>
      </c>
      <c r="E16" s="9" t="s">
        <v>175</v>
      </c>
      <c r="F16" s="9" t="s">
        <v>677</v>
      </c>
      <c r="G16" s="4">
        <v>7500</v>
      </c>
      <c r="H16" s="11">
        <v>325</v>
      </c>
      <c r="I16" s="11"/>
      <c r="J16" s="4"/>
      <c r="K16" s="11"/>
      <c r="L16" s="11"/>
      <c r="M16" s="4">
        <f t="shared" si="0"/>
        <v>325</v>
      </c>
      <c r="N16" s="7" t="s">
        <v>225</v>
      </c>
      <c r="O16" s="7"/>
      <c r="P16" s="7" t="s">
        <v>678</v>
      </c>
    </row>
    <row r="17" spans="2:16" ht="30" customHeight="1" x14ac:dyDescent="0.3">
      <c r="B17" s="7" t="s">
        <v>679</v>
      </c>
      <c r="C17" s="8">
        <v>45548</v>
      </c>
      <c r="D17" s="9" t="s">
        <v>680</v>
      </c>
      <c r="E17" s="9" t="s">
        <v>111</v>
      </c>
      <c r="F17" s="9" t="s">
        <v>681</v>
      </c>
      <c r="G17" s="4">
        <v>40000</v>
      </c>
      <c r="H17" s="11">
        <v>900</v>
      </c>
      <c r="I17" s="11"/>
      <c r="J17" s="11"/>
      <c r="K17" s="11"/>
      <c r="L17" s="11"/>
      <c r="M17" s="4">
        <f t="shared" si="0"/>
        <v>900</v>
      </c>
      <c r="N17" s="7" t="s">
        <v>682</v>
      </c>
      <c r="O17" s="7"/>
      <c r="P17" s="7" t="s">
        <v>683</v>
      </c>
    </row>
    <row r="18" spans="2:16" ht="30" customHeight="1" x14ac:dyDescent="0.3">
      <c r="B18" s="7" t="s">
        <v>684</v>
      </c>
      <c r="C18" s="8">
        <v>45548</v>
      </c>
      <c r="D18" s="9" t="s">
        <v>685</v>
      </c>
      <c r="E18" s="9" t="s">
        <v>98</v>
      </c>
      <c r="F18" s="9" t="s">
        <v>686</v>
      </c>
      <c r="G18" s="4">
        <v>144000</v>
      </c>
      <c r="H18" s="11">
        <v>350</v>
      </c>
      <c r="I18" s="11"/>
      <c r="J18" s="11"/>
      <c r="K18" s="11"/>
      <c r="L18" s="11"/>
      <c r="M18" s="4">
        <f t="shared" si="0"/>
        <v>350</v>
      </c>
      <c r="N18" s="7" t="s">
        <v>188</v>
      </c>
      <c r="O18" s="7"/>
      <c r="P18" s="7" t="s">
        <v>687</v>
      </c>
    </row>
    <row r="19" spans="2:16" ht="30" customHeight="1" x14ac:dyDescent="0.3">
      <c r="B19" s="7" t="s">
        <v>688</v>
      </c>
      <c r="C19" s="8">
        <v>45548</v>
      </c>
      <c r="D19" s="9" t="s">
        <v>689</v>
      </c>
      <c r="E19" s="9" t="s">
        <v>327</v>
      </c>
      <c r="F19" s="9" t="s">
        <v>690</v>
      </c>
      <c r="G19" s="4">
        <v>5000</v>
      </c>
      <c r="H19" s="11">
        <v>50</v>
      </c>
      <c r="I19" s="11"/>
      <c r="J19" s="11"/>
      <c r="K19" s="11"/>
      <c r="L19" s="11"/>
      <c r="M19" s="4">
        <f t="shared" si="0"/>
        <v>50</v>
      </c>
      <c r="N19" s="7" t="s">
        <v>691</v>
      </c>
      <c r="O19" s="7" t="s">
        <v>164</v>
      </c>
      <c r="P19" s="7" t="s">
        <v>692</v>
      </c>
    </row>
    <row r="20" spans="2:16" ht="30" customHeight="1" x14ac:dyDescent="0.3">
      <c r="B20" s="7" t="s">
        <v>693</v>
      </c>
      <c r="C20" s="8">
        <v>45548</v>
      </c>
      <c r="D20" s="9" t="s">
        <v>694</v>
      </c>
      <c r="E20" s="9" t="s">
        <v>104</v>
      </c>
      <c r="F20" s="9" t="s">
        <v>695</v>
      </c>
      <c r="G20" s="4">
        <v>2710</v>
      </c>
      <c r="H20" s="11">
        <v>25</v>
      </c>
      <c r="I20" s="11"/>
      <c r="J20" s="11"/>
      <c r="K20" s="11"/>
      <c r="L20" s="11"/>
      <c r="M20" s="4">
        <f t="shared" si="0"/>
        <v>25</v>
      </c>
      <c r="N20" s="7" t="s">
        <v>333</v>
      </c>
      <c r="O20" s="7"/>
      <c r="P20" s="7" t="s">
        <v>696</v>
      </c>
    </row>
    <row r="21" spans="2:16" ht="30" customHeight="1" x14ac:dyDescent="0.3">
      <c r="B21" s="7" t="s">
        <v>697</v>
      </c>
      <c r="C21" s="8">
        <v>45551</v>
      </c>
      <c r="D21" s="9" t="s">
        <v>698</v>
      </c>
      <c r="E21" s="9" t="s">
        <v>6</v>
      </c>
      <c r="F21" s="9" t="s">
        <v>530</v>
      </c>
      <c r="G21" s="4"/>
      <c r="H21" s="11"/>
      <c r="I21" s="11"/>
      <c r="J21" s="11">
        <v>95</v>
      </c>
      <c r="K21" s="11"/>
      <c r="L21" s="11"/>
      <c r="M21" s="4">
        <f t="shared" si="0"/>
        <v>95</v>
      </c>
      <c r="N21" s="7" t="s">
        <v>531</v>
      </c>
      <c r="O21" s="7"/>
      <c r="P21" s="7" t="s">
        <v>532</v>
      </c>
    </row>
    <row r="22" spans="2:16" ht="30" customHeight="1" x14ac:dyDescent="0.3">
      <c r="B22" s="7" t="s">
        <v>699</v>
      </c>
      <c r="C22" s="8">
        <v>45554</v>
      </c>
      <c r="D22" s="9" t="s">
        <v>700</v>
      </c>
      <c r="E22" s="9" t="s">
        <v>327</v>
      </c>
      <c r="F22" s="9" t="s">
        <v>701</v>
      </c>
      <c r="G22" s="4"/>
      <c r="H22" s="11">
        <v>40</v>
      </c>
      <c r="I22" s="11"/>
      <c r="J22" s="11"/>
      <c r="K22" s="11"/>
      <c r="L22" s="11"/>
      <c r="M22" s="4">
        <f t="shared" si="0"/>
        <v>40</v>
      </c>
      <c r="N22" s="7" t="s">
        <v>141</v>
      </c>
      <c r="O22" s="7"/>
      <c r="P22" s="7" t="s">
        <v>702</v>
      </c>
    </row>
    <row r="23" spans="2:16" ht="30" customHeight="1" x14ac:dyDescent="0.3">
      <c r="B23" s="7" t="s">
        <v>703</v>
      </c>
      <c r="C23" s="8">
        <v>45554</v>
      </c>
      <c r="D23" s="9" t="s">
        <v>704</v>
      </c>
      <c r="E23" s="9" t="s">
        <v>327</v>
      </c>
      <c r="F23" s="9" t="s">
        <v>705</v>
      </c>
      <c r="G23" s="4">
        <v>500</v>
      </c>
      <c r="H23" s="11">
        <v>0</v>
      </c>
      <c r="I23" s="11"/>
      <c r="J23" s="11"/>
      <c r="K23" s="11"/>
      <c r="L23" s="11"/>
      <c r="M23" s="4">
        <f t="shared" si="0"/>
        <v>0</v>
      </c>
      <c r="N23" s="7" t="s">
        <v>141</v>
      </c>
      <c r="O23" s="7"/>
      <c r="P23" s="7" t="s">
        <v>706</v>
      </c>
    </row>
    <row r="24" spans="2:16" ht="30" customHeight="1" x14ac:dyDescent="0.3">
      <c r="B24" s="7" t="s">
        <v>707</v>
      </c>
      <c r="C24" s="8">
        <v>45554</v>
      </c>
      <c r="D24" s="9" t="s">
        <v>708</v>
      </c>
      <c r="E24" s="9" t="s">
        <v>709</v>
      </c>
      <c r="F24" s="9" t="s">
        <v>710</v>
      </c>
      <c r="G24" s="4">
        <v>1600</v>
      </c>
      <c r="H24" s="11">
        <v>50</v>
      </c>
      <c r="I24" s="11"/>
      <c r="J24" s="11"/>
      <c r="K24" s="11"/>
      <c r="L24" s="11"/>
      <c r="M24" s="4">
        <f t="shared" si="0"/>
        <v>50</v>
      </c>
      <c r="N24" s="7" t="s">
        <v>664</v>
      </c>
      <c r="O24" s="7" t="s">
        <v>135</v>
      </c>
      <c r="P24" s="7" t="s">
        <v>312</v>
      </c>
    </row>
    <row r="25" spans="2:16" ht="30" customHeight="1" x14ac:dyDescent="0.3">
      <c r="B25" s="7" t="s">
        <v>711</v>
      </c>
      <c r="C25" s="8">
        <v>45555</v>
      </c>
      <c r="D25" s="9" t="s">
        <v>712</v>
      </c>
      <c r="E25" s="9" t="s">
        <v>714</v>
      </c>
      <c r="F25" s="9" t="s">
        <v>713</v>
      </c>
      <c r="G25" s="4">
        <v>75000</v>
      </c>
      <c r="H25" s="11">
        <v>449.58</v>
      </c>
      <c r="I25" s="11"/>
      <c r="J25" s="11"/>
      <c r="K25" s="11"/>
      <c r="L25" s="11"/>
      <c r="M25" s="4">
        <f t="shared" si="0"/>
        <v>449.58</v>
      </c>
      <c r="N25" s="7" t="s">
        <v>286</v>
      </c>
      <c r="O25" s="7"/>
      <c r="P25" s="7" t="s">
        <v>136</v>
      </c>
    </row>
    <row r="26" spans="2:16" ht="30" customHeight="1" x14ac:dyDescent="0.3">
      <c r="B26" s="7" t="s">
        <v>715</v>
      </c>
      <c r="C26" s="8">
        <v>45555</v>
      </c>
      <c r="D26" s="9" t="s">
        <v>712</v>
      </c>
      <c r="E26" s="9" t="s">
        <v>716</v>
      </c>
      <c r="F26" s="9" t="s">
        <v>713</v>
      </c>
      <c r="G26" s="11"/>
      <c r="H26" s="11">
        <v>10</v>
      </c>
      <c r="I26" s="11"/>
      <c r="J26" s="11"/>
      <c r="K26" s="11"/>
      <c r="L26" s="11"/>
      <c r="M26" s="4">
        <f t="shared" si="0"/>
        <v>10</v>
      </c>
      <c r="N26" s="7" t="s">
        <v>286</v>
      </c>
      <c r="O26" s="7"/>
      <c r="P26" s="7" t="s">
        <v>136</v>
      </c>
    </row>
    <row r="27" spans="2:16" ht="30" customHeight="1" x14ac:dyDescent="0.3">
      <c r="B27" s="7" t="s">
        <v>717</v>
      </c>
      <c r="C27" s="8">
        <v>45558</v>
      </c>
      <c r="D27" s="9" t="s">
        <v>718</v>
      </c>
      <c r="E27" s="9" t="s">
        <v>269</v>
      </c>
      <c r="F27" s="9" t="s">
        <v>719</v>
      </c>
      <c r="G27" s="4">
        <v>25000</v>
      </c>
      <c r="H27" s="11">
        <v>100</v>
      </c>
      <c r="I27" s="11"/>
      <c r="J27" s="11"/>
      <c r="K27" s="11"/>
      <c r="L27" s="11"/>
      <c r="M27" s="4">
        <f t="shared" si="0"/>
        <v>100</v>
      </c>
      <c r="N27" s="7" t="s">
        <v>720</v>
      </c>
      <c r="O27" s="7"/>
      <c r="P27" s="7" t="s">
        <v>721</v>
      </c>
    </row>
    <row r="28" spans="2:16" ht="30" customHeight="1" x14ac:dyDescent="0.3">
      <c r="B28" s="7" t="s">
        <v>722</v>
      </c>
      <c r="C28" s="8">
        <v>45559</v>
      </c>
      <c r="D28" s="9" t="s">
        <v>723</v>
      </c>
      <c r="E28" s="9" t="s">
        <v>8</v>
      </c>
      <c r="F28" s="9" t="s">
        <v>724</v>
      </c>
      <c r="G28" s="11"/>
      <c r="H28" s="11"/>
      <c r="I28" s="11"/>
      <c r="J28" s="11"/>
      <c r="K28" s="11"/>
      <c r="L28" s="11">
        <v>27.5</v>
      </c>
      <c r="M28" s="4">
        <f t="shared" si="0"/>
        <v>27.5</v>
      </c>
      <c r="N28" s="7" t="s">
        <v>554</v>
      </c>
      <c r="O28" s="7" t="s">
        <v>107</v>
      </c>
      <c r="P28" s="7" t="s">
        <v>391</v>
      </c>
    </row>
    <row r="29" spans="2:16" ht="30" customHeight="1" x14ac:dyDescent="0.3">
      <c r="B29" s="7" t="s">
        <v>725</v>
      </c>
      <c r="C29" s="8">
        <v>45559</v>
      </c>
      <c r="D29" s="9" t="s">
        <v>726</v>
      </c>
      <c r="E29" s="9" t="s">
        <v>727</v>
      </c>
      <c r="F29" s="9" t="s">
        <v>728</v>
      </c>
      <c r="G29" s="4">
        <v>40000</v>
      </c>
      <c r="H29" s="11">
        <v>262.5</v>
      </c>
      <c r="I29" s="11"/>
      <c r="J29" s="11">
        <v>25</v>
      </c>
      <c r="K29" s="11"/>
      <c r="L29" s="11"/>
      <c r="M29" s="4">
        <f t="shared" si="0"/>
        <v>287.5</v>
      </c>
      <c r="N29" s="7" t="s">
        <v>113</v>
      </c>
      <c r="O29" s="7"/>
      <c r="P29" s="7" t="s">
        <v>729</v>
      </c>
    </row>
    <row r="30" spans="2:16" ht="30" customHeight="1" x14ac:dyDescent="0.3">
      <c r="B30" s="7" t="s">
        <v>730</v>
      </c>
      <c r="C30" s="8">
        <v>45560</v>
      </c>
      <c r="D30" s="9" t="s">
        <v>731</v>
      </c>
      <c r="E30" s="9" t="s">
        <v>98</v>
      </c>
      <c r="F30" s="9" t="s">
        <v>732</v>
      </c>
      <c r="G30" s="4">
        <v>134630</v>
      </c>
      <c r="H30" s="11">
        <v>350</v>
      </c>
      <c r="I30" s="11"/>
      <c r="J30" s="11"/>
      <c r="K30" s="11"/>
      <c r="L30" s="11"/>
      <c r="M30" s="4">
        <f t="shared" si="0"/>
        <v>350</v>
      </c>
      <c r="N30" s="7" t="s">
        <v>378</v>
      </c>
      <c r="O30" s="7"/>
      <c r="P30" s="7" t="s">
        <v>733</v>
      </c>
    </row>
    <row r="31" spans="2:16" ht="30" customHeight="1" x14ac:dyDescent="0.3">
      <c r="B31" s="7" t="s">
        <v>734</v>
      </c>
      <c r="C31" s="8">
        <v>45561</v>
      </c>
      <c r="D31" s="9" t="s">
        <v>735</v>
      </c>
      <c r="E31" s="9" t="s">
        <v>104</v>
      </c>
      <c r="F31" s="9" t="s">
        <v>736</v>
      </c>
      <c r="G31" s="4">
        <v>1500</v>
      </c>
      <c r="H31" s="11">
        <v>25</v>
      </c>
      <c r="I31" s="11"/>
      <c r="J31" s="11"/>
      <c r="K31" s="11"/>
      <c r="L31" s="11"/>
      <c r="M31" s="4">
        <f t="shared" si="0"/>
        <v>25</v>
      </c>
      <c r="N31" s="7" t="s">
        <v>737</v>
      </c>
      <c r="O31" s="7" t="s">
        <v>135</v>
      </c>
      <c r="P31" s="7" t="s">
        <v>738</v>
      </c>
    </row>
    <row r="32" spans="2:16" ht="30" customHeight="1" x14ac:dyDescent="0.3">
      <c r="B32" s="7" t="s">
        <v>739</v>
      </c>
      <c r="C32" s="8">
        <v>45562</v>
      </c>
      <c r="D32" s="9" t="s">
        <v>740</v>
      </c>
      <c r="E32" s="9" t="s">
        <v>327</v>
      </c>
      <c r="F32" s="9" t="s">
        <v>741</v>
      </c>
      <c r="G32" s="4">
        <v>5700</v>
      </c>
      <c r="H32" s="11">
        <v>36</v>
      </c>
      <c r="I32" s="11"/>
      <c r="J32" s="11"/>
      <c r="K32" s="11"/>
      <c r="L32" s="11"/>
      <c r="M32" s="4">
        <f t="shared" si="0"/>
        <v>36</v>
      </c>
      <c r="N32" s="7" t="s">
        <v>742</v>
      </c>
      <c r="O32" s="7" t="s">
        <v>135</v>
      </c>
      <c r="P32" s="7" t="s">
        <v>172</v>
      </c>
    </row>
    <row r="33" spans="2:16" ht="30" customHeight="1" x14ac:dyDescent="0.3">
      <c r="B33" s="7" t="s">
        <v>743</v>
      </c>
      <c r="C33" s="8">
        <v>45562</v>
      </c>
      <c r="D33" s="9" t="s">
        <v>744</v>
      </c>
      <c r="E33" s="9" t="s">
        <v>745</v>
      </c>
      <c r="F33" s="9" t="s">
        <v>746</v>
      </c>
      <c r="G33" s="11"/>
      <c r="H33" s="11">
        <v>76.5</v>
      </c>
      <c r="I33" s="11"/>
      <c r="J33" s="11"/>
      <c r="K33" s="11"/>
      <c r="L33" s="11"/>
      <c r="M33" s="4">
        <f t="shared" si="0"/>
        <v>76.5</v>
      </c>
      <c r="N33" s="7" t="s">
        <v>464</v>
      </c>
      <c r="O33" s="7"/>
      <c r="P33" s="7" t="s">
        <v>747</v>
      </c>
    </row>
    <row r="34" spans="2:16" ht="30" customHeight="1" x14ac:dyDescent="0.3">
      <c r="B34" s="7"/>
      <c r="C34" s="8"/>
      <c r="D34" s="9"/>
      <c r="E34" s="9"/>
      <c r="F34" s="9"/>
      <c r="G34" s="11"/>
      <c r="H34" s="11"/>
      <c r="I34" s="11"/>
      <c r="J34" s="11"/>
      <c r="K34" s="11"/>
      <c r="L34" s="11"/>
      <c r="M34" s="4">
        <f t="shared" si="0"/>
        <v>0</v>
      </c>
      <c r="N34" s="7"/>
      <c r="O34" s="7"/>
      <c r="P34" s="7"/>
    </row>
    <row r="35" spans="2:16" ht="30" customHeight="1" x14ac:dyDescent="0.3">
      <c r="B35" s="7"/>
      <c r="C35" s="8"/>
      <c r="D35" s="2"/>
      <c r="E35" s="2"/>
      <c r="F35" s="9"/>
      <c r="G35" s="4"/>
      <c r="H35" s="11"/>
      <c r="I35" s="11"/>
      <c r="J35" s="11"/>
      <c r="K35" s="11"/>
      <c r="L35" s="11"/>
      <c r="M35" s="4">
        <f t="shared" si="0"/>
        <v>0</v>
      </c>
      <c r="N35" s="7"/>
      <c r="O35" s="7"/>
      <c r="P35" s="7"/>
    </row>
    <row r="36" spans="2:16" ht="30" customHeight="1" x14ac:dyDescent="0.3">
      <c r="B36" s="7"/>
      <c r="C36" s="8"/>
      <c r="D36" s="9"/>
      <c r="E36" s="9"/>
      <c r="F36" s="9"/>
      <c r="G36" s="11"/>
      <c r="H36" s="11"/>
      <c r="I36" s="11"/>
      <c r="J36" s="11"/>
      <c r="K36" s="11"/>
      <c r="L36" s="11"/>
      <c r="M36" s="4">
        <f t="shared" si="0"/>
        <v>0</v>
      </c>
      <c r="N36" s="7"/>
      <c r="O36" s="7"/>
      <c r="P36" s="7"/>
    </row>
    <row r="37" spans="2:16" ht="30" customHeight="1" x14ac:dyDescent="0.3">
      <c r="B37" s="7"/>
      <c r="C37" s="8"/>
      <c r="D37" s="2"/>
      <c r="E37" s="2"/>
      <c r="F37" s="9"/>
      <c r="G37" s="4"/>
      <c r="H37" s="11"/>
      <c r="I37" s="11"/>
      <c r="J37" s="11"/>
      <c r="K37" s="11"/>
      <c r="L37" s="11"/>
      <c r="M37" s="4">
        <f t="shared" si="0"/>
        <v>0</v>
      </c>
      <c r="N37" s="7"/>
      <c r="O37" s="7"/>
      <c r="P37" s="7"/>
    </row>
    <row r="38" spans="2:16" ht="30" customHeight="1" x14ac:dyDescent="0.3">
      <c r="B38" s="7"/>
      <c r="C38" s="8"/>
      <c r="D38" s="9"/>
      <c r="E38" s="9"/>
      <c r="F38" s="9"/>
      <c r="G38" s="11"/>
      <c r="H38" s="11"/>
      <c r="I38" s="11"/>
      <c r="J38" s="11"/>
      <c r="K38" s="11"/>
      <c r="L38" s="11"/>
      <c r="M38" s="4">
        <f t="shared" si="0"/>
        <v>0</v>
      </c>
      <c r="N38" s="7"/>
      <c r="O38" s="7"/>
      <c r="P38" s="7"/>
    </row>
    <row r="39" spans="2:16" ht="30" customHeight="1" x14ac:dyDescent="0.3">
      <c r="B39" s="7"/>
      <c r="C39" s="8"/>
      <c r="D39" s="9"/>
      <c r="E39" s="9"/>
      <c r="F39" s="9"/>
      <c r="G39" s="11"/>
      <c r="H39" s="11"/>
      <c r="I39" s="11"/>
      <c r="J39" s="11"/>
      <c r="K39" s="11"/>
      <c r="L39" s="11"/>
      <c r="M39" s="4">
        <f t="shared" si="0"/>
        <v>0</v>
      </c>
      <c r="N39" s="7"/>
      <c r="O39" s="7"/>
      <c r="P39" s="7"/>
    </row>
    <row r="40" spans="2:16" ht="30" customHeight="1" x14ac:dyDescent="0.3">
      <c r="B40" s="7"/>
      <c r="C40" s="8"/>
      <c r="D40" s="9"/>
      <c r="E40" s="9"/>
      <c r="F40" s="9"/>
      <c r="G40" s="11"/>
      <c r="H40" s="11"/>
      <c r="I40" s="11"/>
      <c r="J40" s="11"/>
      <c r="K40" s="11"/>
      <c r="L40" s="11"/>
      <c r="M40" s="4">
        <f t="shared" si="0"/>
        <v>0</v>
      </c>
      <c r="N40" s="7"/>
      <c r="O40" s="7"/>
      <c r="P40" s="7"/>
    </row>
    <row r="41" spans="2:16" ht="30" customHeight="1" x14ac:dyDescent="0.3">
      <c r="B41" s="7"/>
      <c r="C41" s="8"/>
      <c r="D41" s="9"/>
      <c r="E41" s="9"/>
      <c r="F41" s="9"/>
      <c r="G41" s="11"/>
      <c r="H41" s="11"/>
      <c r="I41" s="11"/>
      <c r="J41" s="11"/>
      <c r="K41" s="11"/>
      <c r="L41" s="11"/>
      <c r="M41" s="4">
        <f t="shared" si="0"/>
        <v>0</v>
      </c>
      <c r="N41" s="7"/>
      <c r="O41" s="7"/>
      <c r="P41" s="7"/>
    </row>
    <row r="42" spans="2:16" ht="30" customHeight="1" x14ac:dyDescent="0.3">
      <c r="B42" s="7"/>
      <c r="C42" s="8"/>
      <c r="D42" s="2"/>
      <c r="E42" s="2"/>
      <c r="F42" s="9"/>
      <c r="G42" s="4"/>
      <c r="H42" s="11"/>
      <c r="I42" s="11"/>
      <c r="J42" s="11"/>
      <c r="K42" s="11"/>
      <c r="L42" s="11"/>
      <c r="M42" s="4">
        <f t="shared" si="0"/>
        <v>0</v>
      </c>
      <c r="N42" s="7"/>
      <c r="O42" s="7"/>
      <c r="P42" s="7"/>
    </row>
    <row r="43" spans="2:16" ht="30" customHeight="1" x14ac:dyDescent="0.3">
      <c r="B43" s="7"/>
      <c r="C43" s="8"/>
      <c r="D43" s="9"/>
      <c r="E43" s="9"/>
      <c r="F43" s="9"/>
      <c r="G43" s="11"/>
      <c r="H43" s="11"/>
      <c r="I43" s="11"/>
      <c r="J43" s="11"/>
      <c r="K43" s="11"/>
      <c r="L43" s="11"/>
      <c r="M43" s="4">
        <f t="shared" si="0"/>
        <v>0</v>
      </c>
      <c r="N43" s="7"/>
      <c r="O43" s="7"/>
      <c r="P43" s="7"/>
    </row>
    <row r="44" spans="2:16" ht="30" customHeight="1" x14ac:dyDescent="0.3">
      <c r="B44" s="7"/>
      <c r="C44" s="8"/>
      <c r="D44" s="9"/>
      <c r="E44" s="9"/>
      <c r="F44" s="9"/>
      <c r="G44" s="11"/>
      <c r="H44" s="11"/>
      <c r="I44" s="11"/>
      <c r="J44" s="11"/>
      <c r="K44" s="11"/>
      <c r="L44" s="11"/>
      <c r="M44" s="4">
        <f t="shared" si="0"/>
        <v>0</v>
      </c>
      <c r="N44" s="7"/>
      <c r="O44" s="7"/>
      <c r="P44" s="7"/>
    </row>
    <row r="45" spans="2:16" ht="30" customHeight="1" x14ac:dyDescent="0.3">
      <c r="B45" s="7"/>
      <c r="C45" s="8"/>
      <c r="D45" s="9"/>
      <c r="E45" s="9"/>
      <c r="F45" s="9"/>
      <c r="G45" s="11"/>
      <c r="H45" s="11"/>
      <c r="I45" s="11"/>
      <c r="J45" s="11"/>
      <c r="K45" s="11"/>
      <c r="L45" s="11"/>
      <c r="M45" s="4">
        <f t="shared" si="0"/>
        <v>0</v>
      </c>
      <c r="N45" s="7"/>
      <c r="O45" s="7"/>
      <c r="P45" s="7"/>
    </row>
    <row r="46" spans="2:16" ht="30" customHeight="1" x14ac:dyDescent="0.3">
      <c r="B46" s="7"/>
      <c r="C46" s="8"/>
      <c r="D46" s="2"/>
      <c r="E46" s="2"/>
      <c r="F46" s="9"/>
      <c r="G46" s="4"/>
      <c r="H46" s="11"/>
      <c r="I46" s="11"/>
      <c r="J46" s="11"/>
      <c r="K46" s="11"/>
      <c r="L46" s="11"/>
      <c r="M46" s="4">
        <f t="shared" si="0"/>
        <v>0</v>
      </c>
      <c r="N46" s="7"/>
      <c r="O46" s="7"/>
      <c r="P46" s="7"/>
    </row>
    <row r="47" spans="2:16" ht="30" customHeight="1" x14ac:dyDescent="0.3">
      <c r="B47" s="7"/>
      <c r="C47" s="8"/>
      <c r="D47" s="9"/>
      <c r="E47" s="9"/>
      <c r="F47" s="9"/>
      <c r="G47" s="11"/>
      <c r="H47" s="11"/>
      <c r="I47" s="11"/>
      <c r="J47" s="11"/>
      <c r="K47" s="11"/>
      <c r="L47" s="11"/>
      <c r="M47" s="4">
        <f t="shared" si="0"/>
        <v>0</v>
      </c>
      <c r="N47" s="7"/>
      <c r="O47" s="7"/>
      <c r="P47" s="7"/>
    </row>
    <row r="48" spans="2:16" ht="30" customHeight="1" x14ac:dyDescent="0.3">
      <c r="B48" s="7"/>
      <c r="C48" s="8"/>
      <c r="D48" s="9"/>
      <c r="E48" s="9"/>
      <c r="F48" s="9"/>
      <c r="G48" s="11"/>
      <c r="H48" s="11"/>
      <c r="I48" s="11"/>
      <c r="J48" s="11"/>
      <c r="K48" s="11"/>
      <c r="L48" s="11"/>
      <c r="M48" s="4">
        <f t="shared" si="0"/>
        <v>0</v>
      </c>
      <c r="N48" s="7"/>
      <c r="O48" s="7"/>
      <c r="P48" s="7"/>
    </row>
    <row r="49" spans="2:16" ht="30" customHeight="1" x14ac:dyDescent="0.3">
      <c r="B49" s="7"/>
      <c r="C49" s="8"/>
      <c r="D49" s="9"/>
      <c r="E49" s="9"/>
      <c r="F49" s="9"/>
      <c r="G49" s="11"/>
      <c r="H49" s="11"/>
      <c r="I49" s="11"/>
      <c r="J49" s="11"/>
      <c r="K49" s="11"/>
      <c r="L49" s="11"/>
      <c r="M49" s="4">
        <f t="shared" si="0"/>
        <v>0</v>
      </c>
      <c r="N49" s="7"/>
      <c r="O49" s="7"/>
      <c r="P49" s="7"/>
    </row>
    <row r="50" spans="2:16" ht="30" customHeight="1" x14ac:dyDescent="0.3">
      <c r="B50" s="7"/>
      <c r="C50" s="8"/>
      <c r="D50" s="9"/>
      <c r="E50" s="9"/>
      <c r="F50" s="9"/>
      <c r="G50" s="11"/>
      <c r="H50" s="11"/>
      <c r="I50" s="11"/>
      <c r="J50" s="11"/>
      <c r="K50" s="11"/>
      <c r="L50" s="11"/>
      <c r="M50" s="4">
        <f t="shared" si="0"/>
        <v>0</v>
      </c>
      <c r="N50" s="7"/>
      <c r="O50" s="7"/>
      <c r="P50" s="7"/>
    </row>
    <row r="51" spans="2:16" ht="30" customHeight="1" x14ac:dyDescent="0.3">
      <c r="B51" s="7"/>
      <c r="C51" s="8"/>
      <c r="D51" s="9"/>
      <c r="E51" s="9"/>
      <c r="F51" s="9"/>
      <c r="G51" s="4"/>
      <c r="H51" s="11"/>
      <c r="I51" s="11"/>
      <c r="J51" s="11"/>
      <c r="K51" s="11"/>
      <c r="L51" s="11"/>
      <c r="M51" s="4">
        <f t="shared" si="0"/>
        <v>0</v>
      </c>
      <c r="N51" s="7"/>
      <c r="O51" s="7"/>
      <c r="P51" s="7"/>
    </row>
    <row r="52" spans="2:16" ht="30" customHeight="1" x14ac:dyDescent="0.3">
      <c r="B52" s="7"/>
      <c r="C52" s="8"/>
      <c r="D52" s="9"/>
      <c r="E52" s="9"/>
      <c r="F52" s="9"/>
      <c r="G52" s="11"/>
      <c r="H52" s="11"/>
      <c r="I52" s="11"/>
      <c r="J52" s="11"/>
      <c r="K52" s="11"/>
      <c r="L52" s="11"/>
      <c r="M52" s="4">
        <f t="shared" si="0"/>
        <v>0</v>
      </c>
      <c r="N52" s="7"/>
      <c r="O52" s="7"/>
      <c r="P52" s="7"/>
    </row>
    <row r="53" spans="2:16" ht="30" customHeight="1" x14ac:dyDescent="0.3">
      <c r="B53" s="7"/>
      <c r="C53" s="8"/>
      <c r="D53" s="9"/>
      <c r="E53" s="2"/>
      <c r="F53" s="9"/>
      <c r="G53" s="4"/>
      <c r="H53" s="4"/>
      <c r="I53" s="11"/>
      <c r="J53" s="11"/>
      <c r="K53" s="11"/>
      <c r="L53" s="11"/>
      <c r="M53" s="4">
        <f t="shared" si="0"/>
        <v>0</v>
      </c>
      <c r="N53" s="7"/>
      <c r="O53" s="7"/>
      <c r="P53" s="7"/>
    </row>
    <row r="54" spans="2:16" ht="30" customHeight="1" x14ac:dyDescent="0.3">
      <c r="B54" s="7"/>
      <c r="C54" s="8"/>
      <c r="D54" s="9"/>
      <c r="E54" s="9"/>
      <c r="F54" s="9"/>
      <c r="G54" s="4"/>
      <c r="H54" s="4"/>
      <c r="I54" s="11"/>
      <c r="J54" s="11"/>
      <c r="K54" s="11"/>
      <c r="L54" s="11"/>
      <c r="M54" s="4">
        <f t="shared" si="0"/>
        <v>0</v>
      </c>
      <c r="N54" s="7"/>
      <c r="O54" s="7"/>
      <c r="P54" s="7"/>
    </row>
    <row r="55" spans="2:16" ht="30" customHeight="1" x14ac:dyDescent="0.3">
      <c r="B55" s="7"/>
      <c r="C55" s="8"/>
      <c r="D55" s="9"/>
      <c r="E55" s="9"/>
      <c r="F55" s="9"/>
      <c r="G55" s="11"/>
      <c r="H55" s="11"/>
      <c r="I55" s="11"/>
      <c r="J55" s="11"/>
      <c r="K55" s="11"/>
      <c r="L55" s="11"/>
      <c r="M55" s="4">
        <f t="shared" si="0"/>
        <v>0</v>
      </c>
      <c r="N55" s="7"/>
      <c r="O55" s="7"/>
      <c r="P55" s="7"/>
    </row>
    <row r="56" spans="2:16" ht="30" customHeight="1" x14ac:dyDescent="0.3">
      <c r="B56" s="7"/>
      <c r="C56" s="8"/>
      <c r="D56" s="9"/>
      <c r="E56" s="9"/>
      <c r="F56" s="9"/>
      <c r="G56" s="11"/>
      <c r="H56" s="11"/>
      <c r="I56" s="11"/>
      <c r="J56" s="11"/>
      <c r="K56" s="11"/>
      <c r="L56" s="11"/>
      <c r="M56" s="4">
        <f t="shared" si="0"/>
        <v>0</v>
      </c>
      <c r="N56" s="7"/>
      <c r="O56" s="7"/>
      <c r="P56" s="7"/>
    </row>
    <row r="57" spans="2:16" ht="30" customHeight="1" x14ac:dyDescent="0.3">
      <c r="B57" s="7"/>
      <c r="C57" s="8"/>
      <c r="D57" s="9"/>
      <c r="E57" s="2"/>
      <c r="F57" s="9"/>
      <c r="G57" s="4"/>
      <c r="H57" s="11"/>
      <c r="I57" s="11"/>
      <c r="J57" s="11"/>
      <c r="K57" s="11"/>
      <c r="L57" s="11"/>
      <c r="M57" s="4">
        <f t="shared" si="0"/>
        <v>0</v>
      </c>
      <c r="N57" s="7"/>
      <c r="O57" s="7"/>
      <c r="P57" s="7"/>
    </row>
    <row r="58" spans="2:16" ht="30" customHeight="1" x14ac:dyDescent="0.3">
      <c r="B58" s="7"/>
      <c r="C58" s="8"/>
      <c r="D58" s="9"/>
      <c r="E58" s="9"/>
      <c r="F58" s="9"/>
      <c r="G58" s="4"/>
      <c r="H58" s="11"/>
      <c r="I58" s="11"/>
      <c r="J58" s="11"/>
      <c r="K58" s="11"/>
      <c r="L58" s="11"/>
      <c r="M58" s="4">
        <f t="shared" si="0"/>
        <v>0</v>
      </c>
      <c r="N58" s="7"/>
      <c r="O58" s="7"/>
      <c r="P58" s="7"/>
    </row>
    <row r="59" spans="2:16" ht="30" customHeight="1" x14ac:dyDescent="0.3">
      <c r="B59" s="7"/>
      <c r="C59" s="8"/>
      <c r="D59" s="9"/>
      <c r="E59" s="9"/>
      <c r="F59" s="9"/>
      <c r="G59" s="11"/>
      <c r="H59" s="11"/>
      <c r="I59" s="11"/>
      <c r="J59" s="11"/>
      <c r="K59" s="11"/>
      <c r="L59" s="11"/>
      <c r="M59" s="4">
        <f t="shared" si="0"/>
        <v>0</v>
      </c>
      <c r="N59" s="7"/>
      <c r="O59" s="7"/>
      <c r="P59" s="7"/>
    </row>
    <row r="60" spans="2:16" ht="30" customHeight="1" x14ac:dyDescent="0.3">
      <c r="B60" s="7"/>
      <c r="C60" s="8"/>
      <c r="D60" s="9"/>
      <c r="E60" s="9"/>
      <c r="F60" s="9"/>
      <c r="G60" s="11"/>
      <c r="H60" s="11"/>
      <c r="I60" s="11"/>
      <c r="J60" s="11"/>
      <c r="K60" s="11"/>
      <c r="L60" s="11"/>
      <c r="M60" s="4">
        <f t="shared" si="0"/>
        <v>0</v>
      </c>
      <c r="N60" s="7"/>
      <c r="O60" s="7"/>
      <c r="P60" s="7"/>
    </row>
    <row r="61" spans="2:16" ht="30" customHeight="1" x14ac:dyDescent="0.3">
      <c r="B61" s="7"/>
      <c r="C61" s="8"/>
      <c r="D61" s="9"/>
      <c r="E61" s="9"/>
      <c r="F61" s="9"/>
      <c r="G61" s="11"/>
      <c r="H61" s="11"/>
      <c r="I61" s="11"/>
      <c r="J61" s="11"/>
      <c r="K61" s="11"/>
      <c r="L61" s="11"/>
      <c r="M61" s="4">
        <f t="shared" si="0"/>
        <v>0</v>
      </c>
      <c r="N61" s="7"/>
      <c r="O61" s="7"/>
      <c r="P61" s="7"/>
    </row>
    <row r="62" spans="2:16" ht="30" customHeight="1" x14ac:dyDescent="0.3">
      <c r="B62" s="7"/>
      <c r="C62" s="8"/>
      <c r="D62" s="9"/>
      <c r="E62" s="9"/>
      <c r="F62" s="9"/>
      <c r="G62" s="11"/>
      <c r="H62" s="11"/>
      <c r="I62" s="11"/>
      <c r="J62" s="11"/>
      <c r="K62" s="11"/>
      <c r="L62" s="11"/>
      <c r="M62" s="4">
        <f t="shared" si="0"/>
        <v>0</v>
      </c>
      <c r="N62" s="7"/>
      <c r="O62" s="7"/>
      <c r="P62" s="7"/>
    </row>
    <row r="63" spans="2:16" ht="30" customHeight="1" x14ac:dyDescent="0.3">
      <c r="B63" s="7"/>
      <c r="C63" s="8"/>
      <c r="D63" s="9"/>
      <c r="E63" s="9"/>
      <c r="F63" s="9"/>
      <c r="G63" s="11"/>
      <c r="H63" s="11"/>
      <c r="I63" s="11"/>
      <c r="J63" s="11"/>
      <c r="K63" s="11"/>
      <c r="L63" s="11"/>
      <c r="M63" s="4">
        <f t="shared" si="0"/>
        <v>0</v>
      </c>
      <c r="N63" s="7"/>
      <c r="O63" s="7"/>
      <c r="P63" s="7"/>
    </row>
    <row r="64" spans="2:16" ht="30" customHeight="1" x14ac:dyDescent="0.3">
      <c r="B64" s="7"/>
      <c r="C64" s="8"/>
      <c r="D64" s="9"/>
      <c r="E64" s="9"/>
      <c r="F64" s="9"/>
      <c r="G64" s="11"/>
      <c r="H64" s="11"/>
      <c r="I64" s="11"/>
      <c r="J64" s="11"/>
      <c r="K64" s="11"/>
      <c r="L64" s="11"/>
      <c r="M64" s="4">
        <f t="shared" si="0"/>
        <v>0</v>
      </c>
      <c r="N64" s="7"/>
      <c r="O64" s="7"/>
      <c r="P64" s="7"/>
    </row>
    <row r="65" spans="1:16" ht="30" customHeight="1" x14ac:dyDescent="0.3">
      <c r="B65" s="7"/>
      <c r="C65" s="8"/>
      <c r="D65" s="9"/>
      <c r="E65" s="9"/>
      <c r="F65" s="9"/>
      <c r="G65" s="11"/>
      <c r="H65" s="11"/>
      <c r="I65" s="11"/>
      <c r="J65" s="11"/>
      <c r="K65" s="11"/>
      <c r="L65" s="11"/>
      <c r="M65" s="4">
        <f t="shared" si="0"/>
        <v>0</v>
      </c>
      <c r="N65" s="7"/>
      <c r="O65" s="7"/>
      <c r="P65" s="7"/>
    </row>
    <row r="66" spans="1:16" ht="30" customHeight="1" x14ac:dyDescent="0.3">
      <c r="B66" s="7"/>
      <c r="C66" s="8"/>
      <c r="D66" s="9"/>
      <c r="E66" s="9"/>
      <c r="F66" s="9"/>
      <c r="G66" s="11"/>
      <c r="H66" s="11"/>
      <c r="I66" s="11"/>
      <c r="J66" s="11"/>
      <c r="K66" s="11"/>
      <c r="L66" s="11"/>
      <c r="M66" s="4">
        <f t="shared" si="0"/>
        <v>0</v>
      </c>
      <c r="N66" s="7"/>
      <c r="O66" s="7"/>
      <c r="P66" s="7"/>
    </row>
    <row r="67" spans="1:16" ht="30" customHeight="1" x14ac:dyDescent="0.3">
      <c r="B67" s="7"/>
      <c r="C67" s="8"/>
      <c r="D67" s="9"/>
      <c r="E67" s="9"/>
      <c r="F67" s="9"/>
      <c r="G67" s="11"/>
      <c r="H67" s="11"/>
      <c r="I67" s="11"/>
      <c r="J67" s="11"/>
      <c r="K67" s="11"/>
      <c r="L67" s="11"/>
      <c r="M67" s="4">
        <f t="shared" si="0"/>
        <v>0</v>
      </c>
      <c r="N67" s="7"/>
      <c r="O67" s="7"/>
      <c r="P67" s="7"/>
    </row>
    <row r="68" spans="1:16" ht="30" customHeight="1" x14ac:dyDescent="0.3">
      <c r="B68" s="81"/>
      <c r="C68" s="71" t="s">
        <v>9</v>
      </c>
      <c r="D68" s="12" t="s">
        <v>32</v>
      </c>
      <c r="E68" s="12"/>
      <c r="F68" s="12" t="s">
        <v>13</v>
      </c>
      <c r="G68" s="13">
        <f t="shared" ref="G68:M68" si="1">SUM(G3:G67)</f>
        <v>1016990</v>
      </c>
      <c r="H68" s="13">
        <f t="shared" si="1"/>
        <v>11564.029999999999</v>
      </c>
      <c r="I68" s="13">
        <f t="shared" si="1"/>
        <v>100</v>
      </c>
      <c r="J68" s="13">
        <f t="shared" si="1"/>
        <v>285</v>
      </c>
      <c r="K68" s="13">
        <f t="shared" si="1"/>
        <v>35</v>
      </c>
      <c r="L68" s="13">
        <f t="shared" si="1"/>
        <v>27.5</v>
      </c>
      <c r="M68" s="13">
        <f t="shared" si="1"/>
        <v>12011.529999999999</v>
      </c>
      <c r="N68" s="78"/>
      <c r="O68" s="15"/>
      <c r="P68" s="14"/>
    </row>
    <row r="69" spans="1:16" ht="30" customHeight="1" thickBot="1" x14ac:dyDescent="0.35">
      <c r="B69" s="69" t="s">
        <v>14</v>
      </c>
      <c r="C69" s="70" t="s">
        <v>9</v>
      </c>
      <c r="D69" s="16" t="s">
        <v>32</v>
      </c>
      <c r="E69" s="16"/>
      <c r="F69" s="16"/>
      <c r="G69" s="17">
        <f>'August 2024'!F71+G68</f>
        <v>11364023.870000001</v>
      </c>
      <c r="H69" s="17">
        <f>'August 2024'!G71+H68</f>
        <v>52466.18</v>
      </c>
      <c r="I69" s="17">
        <f>'August 2024'!H71+I68</f>
        <v>2400</v>
      </c>
      <c r="J69" s="17">
        <f>'August 2024'!I71+J68</f>
        <v>1885</v>
      </c>
      <c r="K69" s="17">
        <f>'August 2024'!J71+K68</f>
        <v>575</v>
      </c>
      <c r="L69" s="17">
        <f>'August 2024'!K71+L68</f>
        <v>277.5</v>
      </c>
      <c r="M69" s="17">
        <f>'August 2024'!L71+M68</f>
        <v>57603.679999999993</v>
      </c>
      <c r="N69" s="75"/>
      <c r="O69" s="18"/>
      <c r="P69" s="18"/>
    </row>
    <row r="70" spans="1:16" ht="63.75" customHeight="1" x14ac:dyDescent="0.3">
      <c r="B70" s="7"/>
      <c r="C70" s="8"/>
      <c r="D70" s="19"/>
      <c r="E70" s="20"/>
      <c r="F70" s="20"/>
      <c r="G70" s="21" t="s">
        <v>15</v>
      </c>
      <c r="H70" s="22" t="s">
        <v>16</v>
      </c>
      <c r="I70" s="23"/>
      <c r="J70" s="24" t="s">
        <v>9</v>
      </c>
      <c r="K70" s="10"/>
      <c r="L70" s="10"/>
      <c r="M70" s="77"/>
      <c r="N70" s="72" t="s">
        <v>33</v>
      </c>
      <c r="O70" s="73" t="s">
        <v>34</v>
      </c>
      <c r="P70" s="74" t="s">
        <v>35</v>
      </c>
    </row>
    <row r="71" spans="1:16" ht="30" customHeight="1" x14ac:dyDescent="0.3">
      <c r="A71" s="190"/>
      <c r="B71" s="191"/>
      <c r="C71" s="178"/>
      <c r="D71" s="25"/>
      <c r="E71" s="103"/>
      <c r="F71" s="26" t="s">
        <v>41</v>
      </c>
      <c r="G71" s="14" t="s">
        <v>748</v>
      </c>
      <c r="H71" s="27">
        <v>40</v>
      </c>
      <c r="I71" s="28"/>
      <c r="J71" s="29">
        <v>40</v>
      </c>
      <c r="K71" s="30" t="s">
        <v>32</v>
      </c>
      <c r="L71" s="30"/>
      <c r="M71" s="31"/>
      <c r="N71" s="76" t="s">
        <v>36</v>
      </c>
      <c r="O71" s="79" t="s">
        <v>37</v>
      </c>
      <c r="P71" s="80" t="str">
        <f>O71</f>
        <v>0</v>
      </c>
    </row>
    <row r="72" spans="1:16" ht="30" customHeight="1" x14ac:dyDescent="0.3">
      <c r="B72" s="7"/>
      <c r="C72" s="8"/>
      <c r="D72" s="25"/>
      <c r="E72" s="26"/>
      <c r="F72" s="26" t="s">
        <v>17</v>
      </c>
      <c r="G72" s="14" t="s">
        <v>386</v>
      </c>
      <c r="H72" s="27">
        <v>75</v>
      </c>
      <c r="I72" s="28"/>
      <c r="J72" s="29">
        <v>75</v>
      </c>
      <c r="K72" s="32" t="s">
        <v>18</v>
      </c>
      <c r="L72" s="32"/>
      <c r="M72" s="33">
        <f>M68+J78</f>
        <v>13128.529999999999</v>
      </c>
      <c r="N72" s="7"/>
      <c r="O72" s="7"/>
      <c r="P72" s="7"/>
    </row>
    <row r="73" spans="1:16" ht="30" customHeight="1" x14ac:dyDescent="0.3">
      <c r="B73" s="7"/>
      <c r="C73" s="8"/>
      <c r="D73" s="25"/>
      <c r="E73" s="26"/>
      <c r="F73" s="26" t="s">
        <v>19</v>
      </c>
      <c r="G73" s="14"/>
      <c r="H73" s="27"/>
      <c r="I73" s="28"/>
      <c r="J73" s="29"/>
      <c r="K73" s="34" t="s">
        <v>13</v>
      </c>
      <c r="L73" s="34"/>
      <c r="M73" s="35" t="s">
        <v>32</v>
      </c>
      <c r="N73" s="7"/>
      <c r="O73" s="7"/>
      <c r="P73" s="7"/>
    </row>
    <row r="74" spans="1:16" ht="30" customHeight="1" x14ac:dyDescent="0.3">
      <c r="B74" s="7"/>
      <c r="C74" s="8"/>
      <c r="D74" s="25"/>
      <c r="E74" s="26"/>
      <c r="F74" s="26" t="s">
        <v>20</v>
      </c>
      <c r="G74" s="14" t="s">
        <v>385</v>
      </c>
      <c r="H74" s="27">
        <v>1002</v>
      </c>
      <c r="I74" s="28"/>
      <c r="J74" s="29">
        <v>1002</v>
      </c>
      <c r="K74" s="28"/>
      <c r="L74" s="28"/>
      <c r="M74" s="36"/>
      <c r="N74" s="7"/>
      <c r="O74" s="7"/>
      <c r="P74" s="7"/>
    </row>
    <row r="75" spans="1:16" ht="30" customHeight="1" thickBot="1" x14ac:dyDescent="0.35">
      <c r="B75" s="7"/>
      <c r="C75" s="8"/>
      <c r="D75" s="37" t="s">
        <v>25</v>
      </c>
      <c r="E75" s="26" t="s">
        <v>26</v>
      </c>
      <c r="F75" s="26" t="s">
        <v>21</v>
      </c>
      <c r="G75" s="14"/>
      <c r="H75" s="27"/>
      <c r="I75" s="28"/>
      <c r="J75" s="29"/>
      <c r="L75" s="28"/>
      <c r="M75" s="36"/>
      <c r="N75" s="7"/>
      <c r="O75" s="7"/>
      <c r="P75" s="7"/>
    </row>
    <row r="76" spans="1:16" ht="30" customHeight="1" thickBot="1" x14ac:dyDescent="0.35">
      <c r="B76" s="7"/>
      <c r="C76" s="8"/>
      <c r="D76" s="41"/>
      <c r="E76" s="42"/>
      <c r="F76" s="42" t="s">
        <v>22</v>
      </c>
      <c r="G76" s="43"/>
      <c r="H76" s="27"/>
      <c r="I76" s="45"/>
      <c r="J76" s="29"/>
      <c r="K76" s="161" t="s">
        <v>49</v>
      </c>
      <c r="L76" s="162"/>
      <c r="M76" s="163"/>
      <c r="N76" s="7"/>
      <c r="O76" s="7"/>
      <c r="P76" s="7"/>
    </row>
    <row r="77" spans="1:16" ht="30" customHeight="1" thickBot="1" x14ac:dyDescent="0.35">
      <c r="B77" s="7"/>
      <c r="C77" s="49"/>
      <c r="D77" s="9"/>
      <c r="E77" s="42"/>
      <c r="F77" s="50" t="s">
        <v>27</v>
      </c>
      <c r="G77" s="51"/>
      <c r="H77" s="52">
        <v>0</v>
      </c>
      <c r="I77" s="45"/>
      <c r="J77" s="53">
        <f t="shared" ref="J77" si="2">H77</f>
        <v>0</v>
      </c>
      <c r="K77" s="164" t="s">
        <v>28</v>
      </c>
      <c r="L77" s="47"/>
      <c r="M77" s="165"/>
      <c r="N77" s="7"/>
      <c r="O77" s="7"/>
      <c r="P77" s="7"/>
    </row>
    <row r="78" spans="1:16" ht="30" customHeight="1" thickBot="1" x14ac:dyDescent="0.35">
      <c r="B78" s="7"/>
      <c r="C78" s="178" t="s">
        <v>45</v>
      </c>
      <c r="D78" s="54"/>
      <c r="E78" s="55"/>
      <c r="F78" s="56" t="s">
        <v>23</v>
      </c>
      <c r="G78" s="57"/>
      <c r="H78" s="58"/>
      <c r="I78" s="57"/>
      <c r="J78" s="59">
        <f>J71+J72+J73+J74+J75+J76-J77</f>
        <v>1117</v>
      </c>
      <c r="K78" s="166" t="s">
        <v>13</v>
      </c>
      <c r="L78" s="167">
        <f>M69+J79</f>
        <v>60536.679999999993</v>
      </c>
      <c r="M78" s="168" t="s">
        <v>32</v>
      </c>
      <c r="N78" s="7"/>
      <c r="O78" s="7"/>
      <c r="P78" s="7"/>
    </row>
    <row r="79" spans="1:16" ht="30" customHeight="1" thickBot="1" x14ac:dyDescent="0.35">
      <c r="B79" s="7"/>
      <c r="C79" s="8"/>
      <c r="D79" s="62"/>
      <c r="E79" s="63"/>
      <c r="F79" s="64" t="s">
        <v>24</v>
      </c>
      <c r="G79" s="65"/>
      <c r="H79" s="66"/>
      <c r="I79" s="65"/>
      <c r="J79" s="67">
        <f>J78+'August 2024'!I81</f>
        <v>2933</v>
      </c>
      <c r="K79" s="10"/>
      <c r="L79" s="10"/>
      <c r="M79" s="11"/>
      <c r="N79" s="7"/>
      <c r="O79" s="7"/>
      <c r="P79" s="7"/>
    </row>
  </sheetData>
  <printOptions horizontalCentered="1" verticalCentered="1" gridLines="1"/>
  <pageMargins left="0" right="0" top="0" bottom="0" header="0" footer="0"/>
  <pageSetup scale="24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O73"/>
  <sheetViews>
    <sheetView view="pageBreakPreview" topLeftCell="A57" zoomScale="60" zoomScaleNormal="100" workbookViewId="0">
      <selection activeCell="H67" sqref="H67"/>
    </sheetView>
  </sheetViews>
  <sheetFormatPr defaultColWidth="9.140625" defaultRowHeight="30" customHeight="1" x14ac:dyDescent="0.3"/>
  <cols>
    <col min="1" max="1" width="18.85546875" style="68" customWidth="1"/>
    <col min="2" max="2" width="15.85546875" style="5" customWidth="1"/>
    <col min="3" max="3" width="29.42578125" style="5" customWidth="1"/>
    <col min="4" max="4" width="34.7109375" style="5" customWidth="1"/>
    <col min="5" max="5" width="50.5703125" style="5" bestFit="1" customWidth="1"/>
    <col min="6" max="6" width="23" style="5" customWidth="1"/>
    <col min="7" max="7" width="18" style="5" customWidth="1"/>
    <col min="8" max="8" width="15" style="5" customWidth="1"/>
    <col min="9" max="9" width="15.42578125" style="5" customWidth="1"/>
    <col min="10" max="10" width="15.140625" style="5" customWidth="1"/>
    <col min="11" max="11" width="18.7109375" style="5" customWidth="1"/>
    <col min="12" max="12" width="21.140625" style="5" customWidth="1"/>
    <col min="13" max="13" width="16" style="5" customWidth="1"/>
    <col min="14" max="14" width="13.42578125" style="5" bestFit="1" customWidth="1"/>
    <col min="15" max="15" width="12" style="5" customWidth="1"/>
    <col min="16" max="16" width="3.140625" style="5" customWidth="1"/>
    <col min="17" max="16384" width="9.140625" style="5"/>
  </cols>
  <sheetData>
    <row r="1" spans="1:15" ht="30" customHeight="1" x14ac:dyDescent="0.35">
      <c r="A1" s="102" t="s">
        <v>42</v>
      </c>
      <c r="B1" s="102" t="s">
        <v>57</v>
      </c>
      <c r="C1" s="2" t="s">
        <v>32</v>
      </c>
      <c r="D1" s="2"/>
      <c r="E1" s="2"/>
      <c r="F1" s="3"/>
      <c r="G1" s="4"/>
      <c r="H1" s="3"/>
      <c r="I1" s="3"/>
      <c r="J1" s="3"/>
      <c r="K1" s="3"/>
      <c r="L1" s="4"/>
      <c r="M1" s="1"/>
      <c r="N1" s="1"/>
      <c r="O1" s="1"/>
    </row>
    <row r="2" spans="1:15" ht="30" customHeight="1" x14ac:dyDescent="0.3">
      <c r="A2" s="1" t="s">
        <v>0</v>
      </c>
      <c r="B2" s="6" t="s">
        <v>1</v>
      </c>
      <c r="C2" s="2" t="s">
        <v>2</v>
      </c>
      <c r="D2" s="2" t="s">
        <v>39</v>
      </c>
      <c r="E2" s="2" t="s">
        <v>3</v>
      </c>
      <c r="F2" s="3" t="s">
        <v>4</v>
      </c>
      <c r="G2" s="4" t="s">
        <v>0</v>
      </c>
      <c r="H2" s="3" t="s">
        <v>5</v>
      </c>
      <c r="I2" s="3" t="s">
        <v>6</v>
      </c>
      <c r="J2" s="3" t="s">
        <v>7</v>
      </c>
      <c r="K2" s="3" t="s">
        <v>8</v>
      </c>
      <c r="L2" s="4" t="s">
        <v>9</v>
      </c>
      <c r="M2" s="1" t="s">
        <v>10</v>
      </c>
      <c r="N2" s="1" t="s">
        <v>11</v>
      </c>
      <c r="O2" s="1" t="s">
        <v>12</v>
      </c>
    </row>
    <row r="3" spans="1:15" ht="30" customHeight="1" x14ac:dyDescent="0.3">
      <c r="A3" s="7" t="s">
        <v>749</v>
      </c>
      <c r="B3" s="8">
        <v>45566</v>
      </c>
      <c r="C3" s="9" t="s">
        <v>750</v>
      </c>
      <c r="D3" s="9" t="s">
        <v>269</v>
      </c>
      <c r="E3" s="9" t="s">
        <v>751</v>
      </c>
      <c r="F3" s="11">
        <v>70135.5</v>
      </c>
      <c r="G3" s="11">
        <v>100</v>
      </c>
      <c r="H3" s="11"/>
      <c r="I3" s="11"/>
      <c r="J3" s="4"/>
      <c r="K3" s="4"/>
      <c r="L3" s="4">
        <f>G3+H3+I3+J3+K3</f>
        <v>100</v>
      </c>
      <c r="M3" s="1" t="s">
        <v>255</v>
      </c>
      <c r="N3" s="1"/>
      <c r="O3" s="1" t="s">
        <v>752</v>
      </c>
    </row>
    <row r="4" spans="1:15" ht="35.1" customHeight="1" x14ac:dyDescent="0.3">
      <c r="A4" s="7" t="s">
        <v>753</v>
      </c>
      <c r="B4" s="8">
        <v>45566</v>
      </c>
      <c r="C4" s="9" t="s">
        <v>754</v>
      </c>
      <c r="D4" s="9" t="s">
        <v>98</v>
      </c>
      <c r="E4" s="9" t="s">
        <v>755</v>
      </c>
      <c r="F4" s="11">
        <v>100127</v>
      </c>
      <c r="G4" s="11">
        <v>350</v>
      </c>
      <c r="H4" s="4"/>
      <c r="I4" s="4"/>
      <c r="J4" s="11"/>
      <c r="K4" s="4"/>
      <c r="L4" s="4">
        <f t="shared" ref="L4:L61" si="0">G4+H4+I4+J4+K4</f>
        <v>350</v>
      </c>
      <c r="M4" s="7" t="s">
        <v>225</v>
      </c>
      <c r="N4" s="7"/>
      <c r="O4" s="7" t="s">
        <v>756</v>
      </c>
    </row>
    <row r="5" spans="1:15" ht="30" customHeight="1" x14ac:dyDescent="0.3">
      <c r="A5" s="7" t="s">
        <v>757</v>
      </c>
      <c r="B5" s="8">
        <v>45567</v>
      </c>
      <c r="C5" s="9" t="s">
        <v>698</v>
      </c>
      <c r="D5" s="9" t="s">
        <v>6</v>
      </c>
      <c r="E5" s="9" t="s">
        <v>399</v>
      </c>
      <c r="F5" s="4"/>
      <c r="G5" s="11"/>
      <c r="H5" s="11"/>
      <c r="I5" s="4">
        <v>105</v>
      </c>
      <c r="J5" s="11"/>
      <c r="K5" s="4"/>
      <c r="L5" s="4">
        <f t="shared" si="0"/>
        <v>105</v>
      </c>
      <c r="M5" s="7" t="s">
        <v>400</v>
      </c>
      <c r="N5" s="7"/>
      <c r="O5" s="7" t="s">
        <v>401</v>
      </c>
    </row>
    <row r="6" spans="1:15" ht="30" customHeight="1" x14ac:dyDescent="0.3">
      <c r="A6" s="7" t="s">
        <v>758</v>
      </c>
      <c r="B6" s="8">
        <v>45568</v>
      </c>
      <c r="C6" s="9" t="s">
        <v>759</v>
      </c>
      <c r="D6" s="9" t="s">
        <v>104</v>
      </c>
      <c r="E6" s="9" t="s">
        <v>760</v>
      </c>
      <c r="F6" s="11">
        <v>4200</v>
      </c>
      <c r="G6" s="11">
        <v>25</v>
      </c>
      <c r="H6" s="4"/>
      <c r="I6" s="4"/>
      <c r="J6" s="11"/>
      <c r="K6" s="4"/>
      <c r="L6" s="4">
        <f t="shared" si="0"/>
        <v>25</v>
      </c>
      <c r="M6" s="7" t="s">
        <v>487</v>
      </c>
      <c r="N6" s="7" t="s">
        <v>135</v>
      </c>
      <c r="O6" s="7" t="s">
        <v>761</v>
      </c>
    </row>
    <row r="7" spans="1:15" ht="30" customHeight="1" x14ac:dyDescent="0.3">
      <c r="A7" s="7" t="s">
        <v>762</v>
      </c>
      <c r="B7" s="82">
        <v>45572</v>
      </c>
      <c r="C7" s="83" t="s">
        <v>763</v>
      </c>
      <c r="D7" s="9" t="s">
        <v>192</v>
      </c>
      <c r="E7" s="9" t="s">
        <v>764</v>
      </c>
      <c r="F7" s="11">
        <v>60000</v>
      </c>
      <c r="G7" s="11">
        <v>0</v>
      </c>
      <c r="H7" s="4"/>
      <c r="I7" s="11"/>
      <c r="J7" s="11"/>
      <c r="K7" s="4"/>
      <c r="L7" s="4">
        <f t="shared" si="0"/>
        <v>0</v>
      </c>
      <c r="M7" s="7" t="s">
        <v>765</v>
      </c>
      <c r="N7" s="7" t="s">
        <v>107</v>
      </c>
      <c r="O7" s="7" t="s">
        <v>280</v>
      </c>
    </row>
    <row r="8" spans="1:15" ht="30" customHeight="1" x14ac:dyDescent="0.3">
      <c r="A8" s="7" t="s">
        <v>768</v>
      </c>
      <c r="B8" s="8">
        <v>45572</v>
      </c>
      <c r="C8" s="9" t="s">
        <v>769</v>
      </c>
      <c r="D8" s="9" t="s">
        <v>327</v>
      </c>
      <c r="E8" s="9" t="s">
        <v>770</v>
      </c>
      <c r="F8" s="11">
        <v>602</v>
      </c>
      <c r="G8" s="11">
        <v>0</v>
      </c>
      <c r="H8" s="4"/>
      <c r="I8" s="4"/>
      <c r="J8" s="11"/>
      <c r="K8" s="4"/>
      <c r="L8" s="4">
        <f t="shared" si="0"/>
        <v>0</v>
      </c>
      <c r="M8" s="7" t="s">
        <v>225</v>
      </c>
      <c r="N8" s="7"/>
      <c r="O8" s="7" t="s">
        <v>771</v>
      </c>
    </row>
    <row r="9" spans="1:15" ht="30" customHeight="1" x14ac:dyDescent="0.3">
      <c r="A9" s="7" t="s">
        <v>772</v>
      </c>
      <c r="B9" s="8">
        <v>45572</v>
      </c>
      <c r="C9" s="9" t="s">
        <v>773</v>
      </c>
      <c r="D9" s="9" t="s">
        <v>269</v>
      </c>
      <c r="E9" s="9" t="s">
        <v>774</v>
      </c>
      <c r="F9" s="11">
        <v>84000</v>
      </c>
      <c r="G9" s="11">
        <v>100</v>
      </c>
      <c r="H9" s="4"/>
      <c r="I9" s="11"/>
      <c r="J9" s="11"/>
      <c r="K9" s="4"/>
      <c r="L9" s="4">
        <f t="shared" si="0"/>
        <v>100</v>
      </c>
      <c r="M9" s="7" t="s">
        <v>255</v>
      </c>
      <c r="N9" s="7"/>
      <c r="O9" s="7" t="s">
        <v>775</v>
      </c>
    </row>
    <row r="10" spans="1:15" ht="30" customHeight="1" x14ac:dyDescent="0.3">
      <c r="A10" s="7" t="s">
        <v>776</v>
      </c>
      <c r="B10" s="82">
        <v>45573</v>
      </c>
      <c r="C10" s="83" t="s">
        <v>777</v>
      </c>
      <c r="D10" s="9" t="s">
        <v>214</v>
      </c>
      <c r="E10" s="9" t="s">
        <v>778</v>
      </c>
      <c r="F10" s="11">
        <v>20000</v>
      </c>
      <c r="G10" s="11">
        <v>171.38</v>
      </c>
      <c r="H10" s="4"/>
      <c r="I10" s="11"/>
      <c r="J10" s="11"/>
      <c r="K10" s="11"/>
      <c r="L10" s="4">
        <f t="shared" si="0"/>
        <v>171.38</v>
      </c>
      <c r="M10" s="7" t="s">
        <v>141</v>
      </c>
      <c r="N10" s="7"/>
      <c r="O10" s="7" t="s">
        <v>779</v>
      </c>
    </row>
    <row r="11" spans="1:15" ht="30" customHeight="1" x14ac:dyDescent="0.3">
      <c r="A11" s="7" t="s">
        <v>780</v>
      </c>
      <c r="B11" s="8">
        <v>45573</v>
      </c>
      <c r="C11" s="2" t="s">
        <v>341</v>
      </c>
      <c r="D11" s="2" t="s">
        <v>781</v>
      </c>
      <c r="E11" s="9" t="s">
        <v>782</v>
      </c>
      <c r="F11" s="4">
        <v>350000</v>
      </c>
      <c r="G11" s="11">
        <v>1037.5</v>
      </c>
      <c r="H11" s="11">
        <v>100</v>
      </c>
      <c r="I11" s="4"/>
      <c r="J11" s="11"/>
      <c r="K11" s="4"/>
      <c r="L11" s="4">
        <f t="shared" si="0"/>
        <v>1137.5</v>
      </c>
      <c r="M11" s="7" t="s">
        <v>502</v>
      </c>
      <c r="N11" s="7"/>
      <c r="O11" s="7" t="s">
        <v>783</v>
      </c>
    </row>
    <row r="12" spans="1:15" ht="30" customHeight="1" x14ac:dyDescent="0.3">
      <c r="A12" s="7" t="s">
        <v>784</v>
      </c>
      <c r="B12" s="8">
        <v>45573</v>
      </c>
      <c r="C12" s="9" t="s">
        <v>341</v>
      </c>
      <c r="D12" s="9" t="s">
        <v>46</v>
      </c>
      <c r="E12" s="9" t="s">
        <v>782</v>
      </c>
      <c r="F12" s="11"/>
      <c r="G12" s="11"/>
      <c r="H12" s="11"/>
      <c r="I12" s="4"/>
      <c r="J12" s="11">
        <v>40</v>
      </c>
      <c r="K12" s="4"/>
      <c r="L12" s="4">
        <f t="shared" si="0"/>
        <v>40</v>
      </c>
      <c r="M12" s="7" t="s">
        <v>502</v>
      </c>
      <c r="N12" s="7"/>
      <c r="O12" s="7" t="s">
        <v>783</v>
      </c>
    </row>
    <row r="13" spans="1:15" ht="30" customHeight="1" x14ac:dyDescent="0.3">
      <c r="A13" s="7" t="s">
        <v>785</v>
      </c>
      <c r="B13" s="8">
        <v>45574</v>
      </c>
      <c r="C13" s="9" t="s">
        <v>786</v>
      </c>
      <c r="D13" s="9" t="s">
        <v>209</v>
      </c>
      <c r="E13" s="9" t="s">
        <v>787</v>
      </c>
      <c r="F13" s="4">
        <v>2500</v>
      </c>
      <c r="G13" s="11">
        <v>133</v>
      </c>
      <c r="H13" s="11"/>
      <c r="I13" s="4"/>
      <c r="J13" s="11"/>
      <c r="K13" s="4"/>
      <c r="L13" s="4">
        <f t="shared" si="0"/>
        <v>133</v>
      </c>
      <c r="M13" s="7" t="s">
        <v>378</v>
      </c>
      <c r="N13" s="7"/>
      <c r="O13" s="7" t="s">
        <v>788</v>
      </c>
    </row>
    <row r="14" spans="1:15" ht="30" customHeight="1" x14ac:dyDescent="0.3">
      <c r="A14" s="7" t="s">
        <v>789</v>
      </c>
      <c r="B14" s="8">
        <v>45574</v>
      </c>
      <c r="C14" s="9" t="s">
        <v>790</v>
      </c>
      <c r="D14" s="9" t="s">
        <v>8</v>
      </c>
      <c r="E14" s="9" t="s">
        <v>791</v>
      </c>
      <c r="F14" s="11"/>
      <c r="G14" s="11">
        <v>25</v>
      </c>
      <c r="H14" s="4"/>
      <c r="I14" s="4"/>
      <c r="J14" s="11"/>
      <c r="K14" s="11"/>
      <c r="L14" s="4">
        <f t="shared" si="0"/>
        <v>25</v>
      </c>
      <c r="M14" s="7" t="s">
        <v>560</v>
      </c>
      <c r="N14" s="7"/>
      <c r="O14" s="7" t="s">
        <v>792</v>
      </c>
    </row>
    <row r="15" spans="1:15" ht="30" customHeight="1" x14ac:dyDescent="0.3">
      <c r="A15" s="7" t="s">
        <v>793</v>
      </c>
      <c r="B15" s="8">
        <v>45574</v>
      </c>
      <c r="C15" s="9" t="s">
        <v>794</v>
      </c>
      <c r="D15" s="9" t="s">
        <v>795</v>
      </c>
      <c r="E15" s="9" t="s">
        <v>796</v>
      </c>
      <c r="F15" s="11"/>
      <c r="G15" s="11">
        <v>452</v>
      </c>
      <c r="H15" s="11"/>
      <c r="I15" s="4"/>
      <c r="J15" s="11"/>
      <c r="K15" s="4"/>
      <c r="L15" s="4">
        <f t="shared" si="0"/>
        <v>452</v>
      </c>
      <c r="M15" s="7" t="s">
        <v>355</v>
      </c>
      <c r="N15" s="7"/>
      <c r="O15" s="7" t="s">
        <v>797</v>
      </c>
    </row>
    <row r="16" spans="1:15" ht="30" customHeight="1" x14ac:dyDescent="0.3">
      <c r="A16" s="7" t="s">
        <v>798</v>
      </c>
      <c r="B16" s="8">
        <v>45575</v>
      </c>
      <c r="C16" s="9" t="s">
        <v>799</v>
      </c>
      <c r="D16" s="9" t="s">
        <v>800</v>
      </c>
      <c r="E16" s="9" t="s">
        <v>801</v>
      </c>
      <c r="F16" s="11">
        <v>140000</v>
      </c>
      <c r="G16" s="11">
        <v>253</v>
      </c>
      <c r="H16" s="11"/>
      <c r="I16" s="4"/>
      <c r="J16" s="11"/>
      <c r="K16" s="11"/>
      <c r="L16" s="4">
        <f t="shared" si="0"/>
        <v>253</v>
      </c>
      <c r="M16" s="7" t="s">
        <v>802</v>
      </c>
      <c r="N16" s="7" t="s">
        <v>135</v>
      </c>
      <c r="O16" s="7" t="s">
        <v>803</v>
      </c>
    </row>
    <row r="17" spans="1:15" ht="30" customHeight="1" x14ac:dyDescent="0.3">
      <c r="A17" s="7" t="s">
        <v>804</v>
      </c>
      <c r="B17" s="8">
        <v>45575</v>
      </c>
      <c r="C17" s="9" t="s">
        <v>805</v>
      </c>
      <c r="D17" s="9" t="s">
        <v>6</v>
      </c>
      <c r="E17" s="9" t="s">
        <v>496</v>
      </c>
      <c r="F17" s="11"/>
      <c r="G17" s="11"/>
      <c r="H17" s="11"/>
      <c r="I17" s="11">
        <v>110</v>
      </c>
      <c r="J17" s="11"/>
      <c r="K17" s="11"/>
      <c r="L17" s="4">
        <f t="shared" si="0"/>
        <v>110</v>
      </c>
      <c r="M17" s="7" t="s">
        <v>497</v>
      </c>
      <c r="N17" s="7"/>
      <c r="O17" s="7" t="s">
        <v>498</v>
      </c>
    </row>
    <row r="18" spans="1:15" ht="30" customHeight="1" x14ac:dyDescent="0.3">
      <c r="A18" s="7" t="s">
        <v>806</v>
      </c>
      <c r="B18" s="8">
        <v>45575</v>
      </c>
      <c r="C18" s="9" t="s">
        <v>807</v>
      </c>
      <c r="D18" s="9" t="s">
        <v>192</v>
      </c>
      <c r="E18" s="9" t="s">
        <v>808</v>
      </c>
      <c r="F18" s="11">
        <v>6650</v>
      </c>
      <c r="G18" s="11">
        <v>25</v>
      </c>
      <c r="H18" s="11"/>
      <c r="I18" s="11"/>
      <c r="J18" s="11"/>
      <c r="K18" s="11"/>
      <c r="L18" s="4">
        <f t="shared" si="0"/>
        <v>25</v>
      </c>
      <c r="M18" s="7" t="s">
        <v>400</v>
      </c>
      <c r="N18" s="7"/>
      <c r="O18" s="7" t="s">
        <v>809</v>
      </c>
    </row>
    <row r="19" spans="1:15" ht="30" customHeight="1" x14ac:dyDescent="0.3">
      <c r="A19" s="7" t="s">
        <v>810</v>
      </c>
      <c r="B19" s="8">
        <v>45576</v>
      </c>
      <c r="C19" s="2" t="s">
        <v>811</v>
      </c>
      <c r="D19" s="2" t="s">
        <v>812</v>
      </c>
      <c r="E19" s="9" t="s">
        <v>813</v>
      </c>
      <c r="F19" s="4">
        <v>302000</v>
      </c>
      <c r="G19" s="11">
        <v>870</v>
      </c>
      <c r="H19" s="11">
        <v>100</v>
      </c>
      <c r="I19" s="11"/>
      <c r="J19" s="11"/>
      <c r="K19" s="11"/>
      <c r="L19" s="4">
        <f t="shared" si="0"/>
        <v>970</v>
      </c>
      <c r="M19" s="7" t="s">
        <v>814</v>
      </c>
      <c r="N19" s="7" t="s">
        <v>135</v>
      </c>
      <c r="O19" s="7" t="s">
        <v>665</v>
      </c>
    </row>
    <row r="20" spans="1:15" ht="30" customHeight="1" x14ac:dyDescent="0.3">
      <c r="A20" s="7" t="s">
        <v>815</v>
      </c>
      <c r="B20" s="8">
        <v>45576</v>
      </c>
      <c r="C20" s="9" t="s">
        <v>811</v>
      </c>
      <c r="D20" s="9" t="s">
        <v>46</v>
      </c>
      <c r="E20" s="9" t="s">
        <v>813</v>
      </c>
      <c r="F20" s="4"/>
      <c r="G20" s="11"/>
      <c r="H20" s="11"/>
      <c r="I20" s="11"/>
      <c r="J20" s="11">
        <v>20</v>
      </c>
      <c r="K20" s="11"/>
      <c r="L20" s="4">
        <f t="shared" si="0"/>
        <v>20</v>
      </c>
      <c r="M20" s="7" t="s">
        <v>814</v>
      </c>
      <c r="N20" s="7" t="s">
        <v>135</v>
      </c>
      <c r="O20" s="7" t="s">
        <v>665</v>
      </c>
    </row>
    <row r="21" spans="1:15" ht="30" customHeight="1" x14ac:dyDescent="0.3">
      <c r="A21" s="7" t="s">
        <v>816</v>
      </c>
      <c r="B21" s="8">
        <v>45576</v>
      </c>
      <c r="C21" s="9" t="s">
        <v>817</v>
      </c>
      <c r="D21" s="9" t="s">
        <v>111</v>
      </c>
      <c r="E21" s="9" t="s">
        <v>818</v>
      </c>
      <c r="F21" s="4">
        <v>20000</v>
      </c>
      <c r="G21" s="11">
        <v>225</v>
      </c>
      <c r="H21" s="11"/>
      <c r="I21" s="11"/>
      <c r="J21" s="11"/>
      <c r="K21" s="11"/>
      <c r="L21" s="4">
        <f t="shared" si="0"/>
        <v>225</v>
      </c>
      <c r="M21" s="7" t="s">
        <v>188</v>
      </c>
      <c r="N21" s="7"/>
      <c r="O21" s="7" t="s">
        <v>819</v>
      </c>
    </row>
    <row r="22" spans="1:15" ht="30" customHeight="1" x14ac:dyDescent="0.3">
      <c r="A22" s="7" t="s">
        <v>820</v>
      </c>
      <c r="B22" s="8">
        <v>45576</v>
      </c>
      <c r="C22" s="9" t="s">
        <v>821</v>
      </c>
      <c r="D22" s="2" t="s">
        <v>237</v>
      </c>
      <c r="E22" s="9" t="s">
        <v>580</v>
      </c>
      <c r="F22" s="4">
        <v>42000</v>
      </c>
      <c r="G22" s="11">
        <v>50</v>
      </c>
      <c r="H22" s="11"/>
      <c r="I22" s="11"/>
      <c r="J22" s="11"/>
      <c r="K22" s="11"/>
      <c r="L22" s="4">
        <f t="shared" si="0"/>
        <v>50</v>
      </c>
      <c r="M22" s="7" t="s">
        <v>113</v>
      </c>
      <c r="N22" s="7"/>
      <c r="O22" s="7" t="s">
        <v>299</v>
      </c>
    </row>
    <row r="23" spans="1:15" ht="30" customHeight="1" x14ac:dyDescent="0.3">
      <c r="A23" s="7" t="s">
        <v>822</v>
      </c>
      <c r="B23" s="8">
        <v>45580</v>
      </c>
      <c r="C23" s="2" t="s">
        <v>823</v>
      </c>
      <c r="D23" s="2" t="s">
        <v>824</v>
      </c>
      <c r="E23" s="9" t="s">
        <v>825</v>
      </c>
      <c r="F23" s="4">
        <v>343000</v>
      </c>
      <c r="G23" s="11">
        <v>1355</v>
      </c>
      <c r="H23" s="11">
        <v>100</v>
      </c>
      <c r="I23" s="11"/>
      <c r="J23" s="11"/>
      <c r="K23" s="11"/>
      <c r="L23" s="4">
        <f t="shared" si="0"/>
        <v>1455</v>
      </c>
      <c r="M23" s="7" t="s">
        <v>826</v>
      </c>
      <c r="N23" s="7" t="s">
        <v>135</v>
      </c>
      <c r="O23" s="7" t="s">
        <v>827</v>
      </c>
    </row>
    <row r="24" spans="1:15" ht="30" customHeight="1" x14ac:dyDescent="0.3">
      <c r="A24" s="7" t="s">
        <v>828</v>
      </c>
      <c r="B24" s="8">
        <v>45580</v>
      </c>
      <c r="C24" s="9" t="s">
        <v>823</v>
      </c>
      <c r="D24" s="9" t="s">
        <v>46</v>
      </c>
      <c r="E24" s="9" t="s">
        <v>825</v>
      </c>
      <c r="F24" s="4"/>
      <c r="G24" s="11"/>
      <c r="H24" s="11"/>
      <c r="I24" s="11"/>
      <c r="J24" s="11">
        <v>20</v>
      </c>
      <c r="K24" s="11"/>
      <c r="L24" s="4">
        <f t="shared" si="0"/>
        <v>20</v>
      </c>
      <c r="M24" s="7" t="s">
        <v>826</v>
      </c>
      <c r="N24" s="7" t="s">
        <v>135</v>
      </c>
      <c r="O24" s="7" t="s">
        <v>827</v>
      </c>
    </row>
    <row r="25" spans="1:15" ht="30" customHeight="1" x14ac:dyDescent="0.3">
      <c r="A25" s="7" t="s">
        <v>829</v>
      </c>
      <c r="B25" s="8">
        <v>45580</v>
      </c>
      <c r="C25" s="9" t="s">
        <v>830</v>
      </c>
      <c r="D25" s="9" t="s">
        <v>111</v>
      </c>
      <c r="E25" s="9" t="s">
        <v>831</v>
      </c>
      <c r="F25" s="11">
        <v>16000</v>
      </c>
      <c r="G25" s="11">
        <v>375</v>
      </c>
      <c r="H25" s="11"/>
      <c r="I25" s="11"/>
      <c r="J25" s="11"/>
      <c r="K25" s="11"/>
      <c r="L25" s="4">
        <f t="shared" si="0"/>
        <v>375</v>
      </c>
      <c r="M25" s="7" t="s">
        <v>255</v>
      </c>
      <c r="N25" s="7"/>
      <c r="O25" s="7" t="s">
        <v>832</v>
      </c>
    </row>
    <row r="26" spans="1:15" ht="30" customHeight="1" x14ac:dyDescent="0.3">
      <c r="A26" s="7" t="s">
        <v>833</v>
      </c>
      <c r="B26" s="8">
        <v>45580</v>
      </c>
      <c r="C26" s="9" t="s">
        <v>834</v>
      </c>
      <c r="D26" s="9" t="s">
        <v>6</v>
      </c>
      <c r="E26" s="9" t="s">
        <v>813</v>
      </c>
      <c r="F26" s="11"/>
      <c r="G26" s="11"/>
      <c r="H26" s="11"/>
      <c r="I26" s="11">
        <v>85</v>
      </c>
      <c r="J26" s="11"/>
      <c r="K26" s="11"/>
      <c r="L26" s="4">
        <f t="shared" si="0"/>
        <v>85</v>
      </c>
      <c r="M26" s="7" t="s">
        <v>814</v>
      </c>
      <c r="N26" s="7" t="s">
        <v>135</v>
      </c>
      <c r="O26" s="7" t="s">
        <v>665</v>
      </c>
    </row>
    <row r="27" spans="1:15" ht="30" customHeight="1" x14ac:dyDescent="0.3">
      <c r="A27" s="7" t="s">
        <v>835</v>
      </c>
      <c r="B27" s="8">
        <v>45581</v>
      </c>
      <c r="C27" s="9" t="s">
        <v>836</v>
      </c>
      <c r="D27" s="9" t="s">
        <v>837</v>
      </c>
      <c r="E27" s="9" t="s">
        <v>838</v>
      </c>
      <c r="F27" s="4">
        <v>180000</v>
      </c>
      <c r="G27" s="11">
        <v>1948</v>
      </c>
      <c r="H27" s="11"/>
      <c r="I27" s="11"/>
      <c r="J27" s="11"/>
      <c r="K27" s="11"/>
      <c r="L27" s="4">
        <f t="shared" si="0"/>
        <v>1948</v>
      </c>
      <c r="M27" s="7" t="s">
        <v>839</v>
      </c>
      <c r="N27" s="7" t="s">
        <v>135</v>
      </c>
      <c r="O27" s="7" t="s">
        <v>172</v>
      </c>
    </row>
    <row r="28" spans="1:15" ht="30" customHeight="1" x14ac:dyDescent="0.3">
      <c r="A28" s="7" t="s">
        <v>840</v>
      </c>
      <c r="B28" s="8">
        <v>45583</v>
      </c>
      <c r="C28" s="9" t="s">
        <v>841</v>
      </c>
      <c r="D28" s="2" t="s">
        <v>842</v>
      </c>
      <c r="E28" s="9" t="s">
        <v>843</v>
      </c>
      <c r="F28" s="4">
        <v>2400</v>
      </c>
      <c r="G28" s="11">
        <v>46.75</v>
      </c>
      <c r="H28" s="11"/>
      <c r="I28" s="11"/>
      <c r="J28" s="11"/>
      <c r="K28" s="11"/>
      <c r="L28" s="4">
        <f t="shared" si="0"/>
        <v>46.75</v>
      </c>
      <c r="M28" s="7" t="s">
        <v>211</v>
      </c>
      <c r="N28" s="7" t="s">
        <v>135</v>
      </c>
      <c r="O28" s="7" t="s">
        <v>130</v>
      </c>
    </row>
    <row r="29" spans="1:15" ht="30" customHeight="1" x14ac:dyDescent="0.3">
      <c r="A29" s="7" t="s">
        <v>844</v>
      </c>
      <c r="B29" s="8">
        <v>45583</v>
      </c>
      <c r="C29" s="2" t="s">
        <v>845</v>
      </c>
      <c r="D29" s="2" t="s">
        <v>846</v>
      </c>
      <c r="E29" s="9" t="s">
        <v>847</v>
      </c>
      <c r="F29" s="4">
        <v>190000</v>
      </c>
      <c r="G29" s="11">
        <v>812.9</v>
      </c>
      <c r="H29" s="11">
        <v>100</v>
      </c>
      <c r="I29" s="11"/>
      <c r="J29" s="11"/>
      <c r="K29" s="11"/>
      <c r="L29" s="4">
        <f t="shared" si="0"/>
        <v>912.9</v>
      </c>
      <c r="M29" s="7" t="s">
        <v>163</v>
      </c>
      <c r="N29" s="7" t="s">
        <v>107</v>
      </c>
      <c r="O29" s="7" t="s">
        <v>361</v>
      </c>
    </row>
    <row r="30" spans="1:15" ht="30" customHeight="1" x14ac:dyDescent="0.3">
      <c r="A30" s="7" t="s">
        <v>848</v>
      </c>
      <c r="B30" s="8">
        <v>45583</v>
      </c>
      <c r="C30" s="9" t="s">
        <v>845</v>
      </c>
      <c r="D30" s="9" t="s">
        <v>46</v>
      </c>
      <c r="E30" s="9" t="s">
        <v>847</v>
      </c>
      <c r="F30" s="4"/>
      <c r="G30" s="11"/>
      <c r="H30" s="11"/>
      <c r="I30" s="11"/>
      <c r="J30" s="11">
        <v>20</v>
      </c>
      <c r="K30" s="11"/>
      <c r="L30" s="4">
        <f t="shared" si="0"/>
        <v>20</v>
      </c>
      <c r="M30" s="7" t="s">
        <v>163</v>
      </c>
      <c r="N30" s="7" t="s">
        <v>107</v>
      </c>
      <c r="O30" s="7" t="s">
        <v>361</v>
      </c>
    </row>
    <row r="31" spans="1:15" ht="30" customHeight="1" x14ac:dyDescent="0.3">
      <c r="A31" s="7" t="s">
        <v>849</v>
      </c>
      <c r="B31" s="8">
        <v>45583</v>
      </c>
      <c r="C31" s="9" t="s">
        <v>850</v>
      </c>
      <c r="D31" s="9" t="s">
        <v>192</v>
      </c>
      <c r="E31" s="9" t="s">
        <v>851</v>
      </c>
      <c r="F31" s="4">
        <v>85000</v>
      </c>
      <c r="G31" s="11">
        <v>500</v>
      </c>
      <c r="H31" s="11"/>
      <c r="I31" s="11"/>
      <c r="J31" s="11"/>
      <c r="K31" s="11"/>
      <c r="L31" s="4">
        <f t="shared" si="0"/>
        <v>500</v>
      </c>
      <c r="M31" s="7" t="s">
        <v>583</v>
      </c>
      <c r="N31" s="7"/>
      <c r="O31" s="7" t="s">
        <v>852</v>
      </c>
    </row>
    <row r="32" spans="1:15" ht="30" customHeight="1" x14ac:dyDescent="0.3">
      <c r="A32" s="7" t="s">
        <v>853</v>
      </c>
      <c r="B32" s="8">
        <v>45583</v>
      </c>
      <c r="C32" s="9" t="s">
        <v>850</v>
      </c>
      <c r="D32" s="9" t="s">
        <v>46</v>
      </c>
      <c r="E32" s="9" t="s">
        <v>851</v>
      </c>
      <c r="F32" s="4"/>
      <c r="G32" s="11"/>
      <c r="H32" s="11"/>
      <c r="I32" s="11"/>
      <c r="J32" s="11">
        <v>15</v>
      </c>
      <c r="K32" s="11"/>
      <c r="L32" s="4">
        <f t="shared" si="0"/>
        <v>15</v>
      </c>
      <c r="M32" s="7" t="s">
        <v>583</v>
      </c>
      <c r="N32" s="7"/>
      <c r="O32" s="7" t="s">
        <v>852</v>
      </c>
    </row>
    <row r="33" spans="1:15" ht="30" customHeight="1" x14ac:dyDescent="0.3">
      <c r="A33" s="7" t="s">
        <v>854</v>
      </c>
      <c r="B33" s="8">
        <v>45583</v>
      </c>
      <c r="C33" s="2" t="s">
        <v>855</v>
      </c>
      <c r="D33" s="2" t="s">
        <v>856</v>
      </c>
      <c r="E33" s="9" t="s">
        <v>857</v>
      </c>
      <c r="F33" s="4">
        <v>125000</v>
      </c>
      <c r="G33" s="11">
        <v>558.1</v>
      </c>
      <c r="H33" s="11">
        <v>100</v>
      </c>
      <c r="I33" s="11"/>
      <c r="J33" s="11"/>
      <c r="K33" s="11"/>
      <c r="L33" s="4">
        <f t="shared" si="0"/>
        <v>658.1</v>
      </c>
      <c r="M33" s="7" t="s">
        <v>858</v>
      </c>
      <c r="N33" s="7" t="s">
        <v>135</v>
      </c>
      <c r="O33" s="7" t="s">
        <v>130</v>
      </c>
    </row>
    <row r="34" spans="1:15" ht="30" customHeight="1" x14ac:dyDescent="0.3">
      <c r="A34" s="7" t="s">
        <v>859</v>
      </c>
      <c r="B34" s="8">
        <v>45583</v>
      </c>
      <c r="C34" s="9" t="s">
        <v>855</v>
      </c>
      <c r="D34" s="9" t="s">
        <v>46</v>
      </c>
      <c r="E34" s="9" t="s">
        <v>857</v>
      </c>
      <c r="F34" s="4"/>
      <c r="G34" s="11"/>
      <c r="H34" s="11"/>
      <c r="I34" s="11"/>
      <c r="J34" s="11">
        <v>15</v>
      </c>
      <c r="K34" s="11"/>
      <c r="L34" s="4">
        <f t="shared" si="0"/>
        <v>15</v>
      </c>
      <c r="M34" s="7" t="s">
        <v>858</v>
      </c>
      <c r="N34" s="7" t="s">
        <v>135</v>
      </c>
      <c r="O34" s="7" t="s">
        <v>130</v>
      </c>
    </row>
    <row r="35" spans="1:15" ht="30" customHeight="1" x14ac:dyDescent="0.3">
      <c r="A35" s="7" t="s">
        <v>860</v>
      </c>
      <c r="B35" s="8">
        <v>45583</v>
      </c>
      <c r="C35" s="9" t="s">
        <v>855</v>
      </c>
      <c r="D35" s="9" t="s">
        <v>6</v>
      </c>
      <c r="E35" s="9" t="s">
        <v>857</v>
      </c>
      <c r="F35" s="11"/>
      <c r="G35" s="11"/>
      <c r="H35" s="11"/>
      <c r="I35" s="11">
        <v>90</v>
      </c>
      <c r="J35" s="11"/>
      <c r="K35" s="11"/>
      <c r="L35" s="4">
        <f t="shared" si="0"/>
        <v>90</v>
      </c>
      <c r="M35" s="7" t="s">
        <v>858</v>
      </c>
      <c r="N35" s="7" t="s">
        <v>135</v>
      </c>
      <c r="O35" s="7" t="s">
        <v>130</v>
      </c>
    </row>
    <row r="36" spans="1:15" ht="30" customHeight="1" x14ac:dyDescent="0.3">
      <c r="A36" s="7" t="s">
        <v>861</v>
      </c>
      <c r="B36" s="8">
        <v>45586</v>
      </c>
      <c r="C36" s="9" t="s">
        <v>862</v>
      </c>
      <c r="D36" s="9" t="s">
        <v>111</v>
      </c>
      <c r="E36" s="9" t="s">
        <v>863</v>
      </c>
      <c r="F36" s="4">
        <v>30000</v>
      </c>
      <c r="G36" s="11">
        <v>375</v>
      </c>
      <c r="H36" s="11"/>
      <c r="I36" s="11"/>
      <c r="J36" s="11"/>
      <c r="K36" s="11"/>
      <c r="L36" s="4">
        <f t="shared" si="0"/>
        <v>375</v>
      </c>
      <c r="M36" s="7" t="s">
        <v>333</v>
      </c>
      <c r="N36" s="7"/>
      <c r="O36" s="7" t="s">
        <v>864</v>
      </c>
    </row>
    <row r="37" spans="1:15" ht="30" customHeight="1" x14ac:dyDescent="0.3">
      <c r="A37" s="7" t="s">
        <v>865</v>
      </c>
      <c r="B37" s="8">
        <v>45586</v>
      </c>
      <c r="C37" s="9" t="s">
        <v>807</v>
      </c>
      <c r="D37" s="9" t="s">
        <v>866</v>
      </c>
      <c r="E37" s="9" t="s">
        <v>867</v>
      </c>
      <c r="F37" s="4">
        <v>4200</v>
      </c>
      <c r="G37" s="11">
        <v>25</v>
      </c>
      <c r="H37" s="11"/>
      <c r="I37" s="11"/>
      <c r="J37" s="11"/>
      <c r="K37" s="11"/>
      <c r="L37" s="4">
        <f t="shared" si="0"/>
        <v>25</v>
      </c>
      <c r="M37" s="7" t="s">
        <v>868</v>
      </c>
      <c r="N37" s="7" t="s">
        <v>164</v>
      </c>
      <c r="O37" s="7" t="s">
        <v>869</v>
      </c>
    </row>
    <row r="38" spans="1:15" ht="30" customHeight="1" x14ac:dyDescent="0.3">
      <c r="A38" s="7" t="s">
        <v>870</v>
      </c>
      <c r="B38" s="8">
        <v>45586</v>
      </c>
      <c r="C38" s="2" t="s">
        <v>871</v>
      </c>
      <c r="D38" s="2" t="s">
        <v>872</v>
      </c>
      <c r="E38" s="9" t="s">
        <v>873</v>
      </c>
      <c r="F38" s="4">
        <v>600000</v>
      </c>
      <c r="G38" s="11">
        <v>1654</v>
      </c>
      <c r="H38" s="11"/>
      <c r="I38" s="11"/>
      <c r="J38" s="11"/>
      <c r="K38" s="11"/>
      <c r="L38" s="4">
        <f t="shared" si="0"/>
        <v>1654</v>
      </c>
      <c r="M38" s="7" t="s">
        <v>874</v>
      </c>
      <c r="N38" s="7" t="s">
        <v>135</v>
      </c>
      <c r="O38" s="7" t="s">
        <v>73</v>
      </c>
    </row>
    <row r="39" spans="1:15" ht="30" customHeight="1" x14ac:dyDescent="0.3">
      <c r="A39" s="7" t="s">
        <v>875</v>
      </c>
      <c r="B39" s="8">
        <v>45586</v>
      </c>
      <c r="C39" s="9" t="s">
        <v>871</v>
      </c>
      <c r="D39" s="9" t="s">
        <v>46</v>
      </c>
      <c r="E39" s="9" t="s">
        <v>873</v>
      </c>
      <c r="F39" s="11"/>
      <c r="G39" s="11"/>
      <c r="H39" s="11"/>
      <c r="I39" s="11"/>
      <c r="J39" s="11">
        <v>45</v>
      </c>
      <c r="K39" s="11"/>
      <c r="L39" s="4">
        <f t="shared" si="0"/>
        <v>45</v>
      </c>
      <c r="M39" s="7" t="s">
        <v>874</v>
      </c>
      <c r="N39" s="7" t="s">
        <v>135</v>
      </c>
      <c r="O39" s="7" t="s">
        <v>73</v>
      </c>
    </row>
    <row r="40" spans="1:15" ht="30" customHeight="1" x14ac:dyDescent="0.3">
      <c r="A40" s="7" t="s">
        <v>876</v>
      </c>
      <c r="B40" s="8">
        <v>45586</v>
      </c>
      <c r="C40" s="9" t="s">
        <v>877</v>
      </c>
      <c r="D40" s="9" t="s">
        <v>214</v>
      </c>
      <c r="E40" s="9" t="s">
        <v>878</v>
      </c>
      <c r="F40" s="11"/>
      <c r="G40" s="11">
        <v>50</v>
      </c>
      <c r="H40" s="11"/>
      <c r="I40" s="11"/>
      <c r="J40" s="11"/>
      <c r="K40" s="11"/>
      <c r="L40" s="4">
        <f t="shared" si="0"/>
        <v>50</v>
      </c>
      <c r="M40" s="7" t="s">
        <v>879</v>
      </c>
      <c r="N40" s="7" t="s">
        <v>135</v>
      </c>
      <c r="O40" s="7" t="s">
        <v>195</v>
      </c>
    </row>
    <row r="41" spans="1:15" ht="30" customHeight="1" x14ac:dyDescent="0.3">
      <c r="A41" s="7" t="s">
        <v>880</v>
      </c>
      <c r="B41" s="8">
        <v>45587</v>
      </c>
      <c r="C41" s="2" t="s">
        <v>883</v>
      </c>
      <c r="D41" s="2" t="s">
        <v>529</v>
      </c>
      <c r="E41" s="9" t="s">
        <v>818</v>
      </c>
      <c r="F41" s="4">
        <v>240000</v>
      </c>
      <c r="G41" s="11">
        <v>1680</v>
      </c>
      <c r="H41" s="11">
        <v>100</v>
      </c>
      <c r="I41" s="11"/>
      <c r="J41" s="11"/>
      <c r="K41" s="11"/>
      <c r="L41" s="4">
        <f t="shared" si="0"/>
        <v>1780</v>
      </c>
      <c r="M41" s="7" t="s">
        <v>188</v>
      </c>
      <c r="N41" s="7"/>
      <c r="O41" s="7" t="s">
        <v>819</v>
      </c>
    </row>
    <row r="42" spans="1:15" ht="30" customHeight="1" x14ac:dyDescent="0.3">
      <c r="A42" s="7" t="s">
        <v>881</v>
      </c>
      <c r="B42" s="8">
        <v>45587</v>
      </c>
      <c r="C42" s="9" t="s">
        <v>883</v>
      </c>
      <c r="D42" s="9" t="s">
        <v>46</v>
      </c>
      <c r="E42" s="9" t="s">
        <v>818</v>
      </c>
      <c r="F42" s="11"/>
      <c r="G42" s="11"/>
      <c r="H42" s="11"/>
      <c r="I42" s="11"/>
      <c r="J42" s="11">
        <v>20</v>
      </c>
      <c r="K42" s="11"/>
      <c r="L42" s="4">
        <f t="shared" si="0"/>
        <v>20</v>
      </c>
      <c r="M42" s="7" t="s">
        <v>188</v>
      </c>
      <c r="N42" s="7"/>
      <c r="O42" s="7" t="s">
        <v>819</v>
      </c>
    </row>
    <row r="43" spans="1:15" ht="30" customHeight="1" x14ac:dyDescent="0.3">
      <c r="A43" s="7" t="s">
        <v>882</v>
      </c>
      <c r="B43" s="8">
        <v>45587</v>
      </c>
      <c r="C43" s="9" t="s">
        <v>883</v>
      </c>
      <c r="D43" s="9" t="s">
        <v>6</v>
      </c>
      <c r="E43" s="9" t="s">
        <v>818</v>
      </c>
      <c r="F43" s="11"/>
      <c r="G43" s="11"/>
      <c r="H43" s="11"/>
      <c r="I43" s="11">
        <v>85</v>
      </c>
      <c r="J43" s="11"/>
      <c r="K43" s="11"/>
      <c r="L43" s="4">
        <f t="shared" si="0"/>
        <v>85</v>
      </c>
      <c r="M43" s="7" t="s">
        <v>188</v>
      </c>
      <c r="N43" s="7"/>
      <c r="O43" s="7" t="s">
        <v>819</v>
      </c>
    </row>
    <row r="44" spans="1:15" ht="30" customHeight="1" x14ac:dyDescent="0.3">
      <c r="A44" s="7" t="s">
        <v>884</v>
      </c>
      <c r="B44" s="8">
        <v>45587</v>
      </c>
      <c r="C44" s="9" t="s">
        <v>885</v>
      </c>
      <c r="D44" s="9" t="s">
        <v>192</v>
      </c>
      <c r="E44" s="9" t="s">
        <v>886</v>
      </c>
      <c r="F44" s="4">
        <v>13500</v>
      </c>
      <c r="G44" s="11">
        <v>68.75</v>
      </c>
      <c r="H44" s="11"/>
      <c r="I44" s="11"/>
      <c r="J44" s="11"/>
      <c r="K44" s="11"/>
      <c r="L44" s="4">
        <f t="shared" si="0"/>
        <v>68.75</v>
      </c>
      <c r="M44" s="7" t="s">
        <v>868</v>
      </c>
      <c r="N44" s="7" t="s">
        <v>164</v>
      </c>
      <c r="O44" s="7" t="s">
        <v>887</v>
      </c>
    </row>
    <row r="45" spans="1:15" ht="30" customHeight="1" x14ac:dyDescent="0.3">
      <c r="A45" s="7" t="s">
        <v>889</v>
      </c>
      <c r="B45" s="8">
        <v>45587</v>
      </c>
      <c r="C45" s="9" t="s">
        <v>888</v>
      </c>
      <c r="D45" s="9" t="s">
        <v>6</v>
      </c>
      <c r="E45" s="9" t="s">
        <v>890</v>
      </c>
      <c r="F45" s="11"/>
      <c r="G45" s="11"/>
      <c r="H45" s="11"/>
      <c r="I45" s="11">
        <v>105</v>
      </c>
      <c r="J45" s="11"/>
      <c r="K45" s="11"/>
      <c r="L45" s="4">
        <f t="shared" si="0"/>
        <v>105</v>
      </c>
      <c r="M45" s="7" t="s">
        <v>664</v>
      </c>
      <c r="N45" s="7" t="s">
        <v>135</v>
      </c>
      <c r="O45" s="7" t="s">
        <v>665</v>
      </c>
    </row>
    <row r="46" spans="1:15" ht="30" customHeight="1" x14ac:dyDescent="0.3">
      <c r="A46" s="7" t="s">
        <v>894</v>
      </c>
      <c r="B46" s="8">
        <v>45588</v>
      </c>
      <c r="C46" s="9" t="s">
        <v>891</v>
      </c>
      <c r="D46" s="9" t="s">
        <v>8</v>
      </c>
      <c r="E46" s="9" t="s">
        <v>892</v>
      </c>
      <c r="F46" s="11"/>
      <c r="G46" s="11"/>
      <c r="H46" s="11"/>
      <c r="I46" s="11"/>
      <c r="J46" s="11"/>
      <c r="K46" s="11">
        <v>20</v>
      </c>
      <c r="L46" s="4">
        <f t="shared" si="0"/>
        <v>20</v>
      </c>
      <c r="M46" s="7" t="s">
        <v>893</v>
      </c>
      <c r="N46" s="7" t="s">
        <v>107</v>
      </c>
      <c r="O46" s="7" t="s">
        <v>520</v>
      </c>
    </row>
    <row r="47" spans="1:15" ht="30" customHeight="1" x14ac:dyDescent="0.3">
      <c r="A47" s="7" t="s">
        <v>895</v>
      </c>
      <c r="B47" s="8">
        <v>45588</v>
      </c>
      <c r="C47" s="9" t="s">
        <v>896</v>
      </c>
      <c r="D47" s="9" t="s">
        <v>897</v>
      </c>
      <c r="E47" s="9" t="s">
        <v>898</v>
      </c>
      <c r="F47" s="4">
        <v>315000</v>
      </c>
      <c r="G47" s="11">
        <v>1233</v>
      </c>
      <c r="H47" s="11">
        <v>100</v>
      </c>
      <c r="I47" s="11"/>
      <c r="J47" s="11"/>
      <c r="K47" s="11"/>
      <c r="L47" s="4">
        <f t="shared" si="0"/>
        <v>1333</v>
      </c>
      <c r="M47" s="7" t="s">
        <v>400</v>
      </c>
      <c r="N47" s="7"/>
      <c r="O47" s="7" t="s">
        <v>899</v>
      </c>
    </row>
    <row r="48" spans="1:15" ht="30" customHeight="1" x14ac:dyDescent="0.3">
      <c r="A48" s="7" t="s">
        <v>900</v>
      </c>
      <c r="B48" s="8">
        <v>45588</v>
      </c>
      <c r="C48" s="9" t="s">
        <v>896</v>
      </c>
      <c r="D48" s="9" t="s">
        <v>46</v>
      </c>
      <c r="E48" s="9" t="s">
        <v>898</v>
      </c>
      <c r="F48" s="11"/>
      <c r="G48" s="11"/>
      <c r="H48" s="11"/>
      <c r="I48" s="11"/>
      <c r="J48" s="11">
        <v>20</v>
      </c>
      <c r="K48" s="11"/>
      <c r="L48" s="4">
        <f t="shared" si="0"/>
        <v>20</v>
      </c>
      <c r="M48" s="7" t="s">
        <v>400</v>
      </c>
      <c r="N48" s="7"/>
      <c r="O48" s="7" t="s">
        <v>899</v>
      </c>
    </row>
    <row r="49" spans="1:15" ht="30" customHeight="1" x14ac:dyDescent="0.3">
      <c r="A49" s="7" t="s">
        <v>901</v>
      </c>
      <c r="B49" s="8">
        <v>45588</v>
      </c>
      <c r="C49" s="9" t="s">
        <v>896</v>
      </c>
      <c r="D49" s="9" t="s">
        <v>6</v>
      </c>
      <c r="E49" s="9" t="s">
        <v>898</v>
      </c>
      <c r="F49" s="11"/>
      <c r="G49" s="11"/>
      <c r="H49" s="11"/>
      <c r="I49" s="11">
        <v>90</v>
      </c>
      <c r="J49" s="11"/>
      <c r="K49" s="11"/>
      <c r="L49" s="4">
        <f t="shared" si="0"/>
        <v>90</v>
      </c>
      <c r="M49" s="7" t="s">
        <v>400</v>
      </c>
      <c r="N49" s="7"/>
      <c r="O49" s="7" t="s">
        <v>899</v>
      </c>
    </row>
    <row r="50" spans="1:15" ht="30" customHeight="1" x14ac:dyDescent="0.3">
      <c r="A50" s="7" t="s">
        <v>902</v>
      </c>
      <c r="B50" s="8">
        <v>45588</v>
      </c>
      <c r="C50" s="9" t="s">
        <v>477</v>
      </c>
      <c r="D50" s="9" t="s">
        <v>327</v>
      </c>
      <c r="E50" s="9" t="s">
        <v>903</v>
      </c>
      <c r="F50" s="4">
        <v>6500</v>
      </c>
      <c r="G50" s="11">
        <v>0</v>
      </c>
      <c r="H50" s="11"/>
      <c r="I50" s="11"/>
      <c r="J50" s="11"/>
      <c r="K50" s="11"/>
      <c r="L50" s="4">
        <f t="shared" si="0"/>
        <v>0</v>
      </c>
      <c r="M50" s="7" t="s">
        <v>68</v>
      </c>
      <c r="N50" s="7" t="s">
        <v>69</v>
      </c>
      <c r="O50" s="7" t="s">
        <v>280</v>
      </c>
    </row>
    <row r="51" spans="1:15" ht="30" customHeight="1" x14ac:dyDescent="0.3">
      <c r="A51" s="7" t="s">
        <v>904</v>
      </c>
      <c r="B51" s="8">
        <v>45589</v>
      </c>
      <c r="C51" s="9" t="s">
        <v>905</v>
      </c>
      <c r="D51" s="9" t="s">
        <v>6</v>
      </c>
      <c r="E51" s="9" t="s">
        <v>838</v>
      </c>
      <c r="F51" s="11"/>
      <c r="G51" s="11"/>
      <c r="H51" s="11"/>
      <c r="I51" s="11">
        <v>45</v>
      </c>
      <c r="J51" s="11"/>
      <c r="K51" s="11"/>
      <c r="L51" s="4">
        <f t="shared" si="0"/>
        <v>45</v>
      </c>
      <c r="M51" s="7" t="s">
        <v>839</v>
      </c>
      <c r="N51" s="7" t="s">
        <v>135</v>
      </c>
      <c r="O51" s="7" t="s">
        <v>172</v>
      </c>
    </row>
    <row r="52" spans="1:15" ht="30" customHeight="1" x14ac:dyDescent="0.3">
      <c r="A52" s="7" t="s">
        <v>906</v>
      </c>
      <c r="B52" s="8">
        <v>45590</v>
      </c>
      <c r="C52" s="9" t="s">
        <v>907</v>
      </c>
      <c r="D52" s="9" t="s">
        <v>104</v>
      </c>
      <c r="E52" s="9" t="s">
        <v>908</v>
      </c>
      <c r="F52" s="11"/>
      <c r="G52" s="11">
        <v>25</v>
      </c>
      <c r="H52" s="11"/>
      <c r="I52" s="11"/>
      <c r="J52" s="11"/>
      <c r="K52" s="11"/>
      <c r="L52" s="4">
        <f t="shared" si="0"/>
        <v>25</v>
      </c>
      <c r="M52" s="7" t="s">
        <v>141</v>
      </c>
      <c r="N52" s="7"/>
      <c r="O52" s="7" t="s">
        <v>909</v>
      </c>
    </row>
    <row r="53" spans="1:15" ht="30" customHeight="1" x14ac:dyDescent="0.3">
      <c r="A53" s="7" t="s">
        <v>910</v>
      </c>
      <c r="B53" s="8">
        <v>45590</v>
      </c>
      <c r="C53" s="9" t="s">
        <v>911</v>
      </c>
      <c r="D53" s="9" t="s">
        <v>912</v>
      </c>
      <c r="E53" s="9" t="s">
        <v>913</v>
      </c>
      <c r="F53" s="4">
        <v>4500</v>
      </c>
      <c r="G53" s="11">
        <v>117</v>
      </c>
      <c r="H53" s="11"/>
      <c r="I53" s="11"/>
      <c r="J53" s="11"/>
      <c r="K53" s="11"/>
      <c r="L53" s="4">
        <f t="shared" si="0"/>
        <v>117</v>
      </c>
      <c r="M53" s="7" t="s">
        <v>378</v>
      </c>
      <c r="N53" s="7"/>
      <c r="O53" s="7" t="s">
        <v>914</v>
      </c>
    </row>
    <row r="54" spans="1:15" ht="30" customHeight="1" x14ac:dyDescent="0.3">
      <c r="A54" s="7" t="s">
        <v>915</v>
      </c>
      <c r="B54" s="8">
        <v>45590</v>
      </c>
      <c r="C54" s="2" t="s">
        <v>335</v>
      </c>
      <c r="D54" s="2" t="s">
        <v>916</v>
      </c>
      <c r="E54" s="9" t="s">
        <v>917</v>
      </c>
      <c r="F54" s="4">
        <v>325000</v>
      </c>
      <c r="G54" s="11">
        <v>1032.25</v>
      </c>
      <c r="H54" s="11">
        <v>100</v>
      </c>
      <c r="I54" s="11"/>
      <c r="J54" s="11"/>
      <c r="K54" s="11"/>
      <c r="L54" s="4">
        <f t="shared" si="0"/>
        <v>1132.25</v>
      </c>
      <c r="M54" s="7" t="s">
        <v>918</v>
      </c>
      <c r="N54" s="7" t="s">
        <v>135</v>
      </c>
      <c r="O54" s="7" t="s">
        <v>455</v>
      </c>
    </row>
    <row r="55" spans="1:15" ht="30" customHeight="1" x14ac:dyDescent="0.3">
      <c r="A55" s="7" t="s">
        <v>919</v>
      </c>
      <c r="B55" s="8">
        <v>45589</v>
      </c>
      <c r="C55" s="9" t="s">
        <v>335</v>
      </c>
      <c r="D55" s="9" t="s">
        <v>46</v>
      </c>
      <c r="E55" s="9" t="s">
        <v>917</v>
      </c>
      <c r="F55" s="4"/>
      <c r="G55" s="11"/>
      <c r="H55" s="11"/>
      <c r="I55" s="11"/>
      <c r="J55" s="11">
        <v>45</v>
      </c>
      <c r="K55" s="11"/>
      <c r="L55" s="4">
        <f t="shared" si="0"/>
        <v>45</v>
      </c>
      <c r="M55" s="7" t="s">
        <v>918</v>
      </c>
      <c r="N55" s="7" t="s">
        <v>135</v>
      </c>
      <c r="O55" s="7" t="s">
        <v>455</v>
      </c>
    </row>
    <row r="56" spans="1:15" ht="30" customHeight="1" x14ac:dyDescent="0.3">
      <c r="A56" s="7" t="s">
        <v>920</v>
      </c>
      <c r="B56" s="8">
        <v>45593</v>
      </c>
      <c r="C56" s="9" t="s">
        <v>921</v>
      </c>
      <c r="D56" s="9" t="s">
        <v>6</v>
      </c>
      <c r="E56" s="9" t="s">
        <v>922</v>
      </c>
      <c r="F56" s="4"/>
      <c r="G56" s="11"/>
      <c r="H56" s="11"/>
      <c r="I56" s="11">
        <v>20</v>
      </c>
      <c r="J56" s="11"/>
      <c r="K56" s="11"/>
      <c r="L56" s="4">
        <f t="shared" si="0"/>
        <v>20</v>
      </c>
      <c r="M56" s="7" t="s">
        <v>923</v>
      </c>
      <c r="N56" s="7" t="s">
        <v>135</v>
      </c>
      <c r="O56" s="7" t="s">
        <v>924</v>
      </c>
    </row>
    <row r="57" spans="1:15" ht="30" customHeight="1" x14ac:dyDescent="0.3">
      <c r="A57" s="7" t="s">
        <v>925</v>
      </c>
      <c r="B57" s="8">
        <v>45594</v>
      </c>
      <c r="C57" s="9" t="s">
        <v>644</v>
      </c>
      <c r="D57" s="9" t="s">
        <v>6</v>
      </c>
      <c r="E57" s="9" t="s">
        <v>511</v>
      </c>
      <c r="F57" s="4"/>
      <c r="G57" s="11"/>
      <c r="H57" s="11"/>
      <c r="I57" s="11">
        <v>85</v>
      </c>
      <c r="J57" s="11"/>
      <c r="K57" s="11"/>
      <c r="L57" s="4">
        <f t="shared" si="0"/>
        <v>85</v>
      </c>
      <c r="M57" s="7" t="s">
        <v>221</v>
      </c>
      <c r="N57" s="7"/>
      <c r="O57" s="7" t="s">
        <v>512</v>
      </c>
    </row>
    <row r="58" spans="1:15" ht="30" customHeight="1" x14ac:dyDescent="0.3">
      <c r="A58" s="7" t="s">
        <v>926</v>
      </c>
      <c r="B58" s="8">
        <v>45596</v>
      </c>
      <c r="C58" s="9" t="s">
        <v>927</v>
      </c>
      <c r="D58" s="9" t="s">
        <v>98</v>
      </c>
      <c r="E58" s="9" t="s">
        <v>928</v>
      </c>
      <c r="F58" s="4">
        <v>103000</v>
      </c>
      <c r="G58" s="11">
        <v>350</v>
      </c>
      <c r="H58" s="11"/>
      <c r="I58" s="11"/>
      <c r="J58" s="11"/>
      <c r="K58" s="11"/>
      <c r="L58" s="4">
        <f t="shared" si="0"/>
        <v>350</v>
      </c>
      <c r="M58" s="7" t="s">
        <v>839</v>
      </c>
      <c r="N58" s="7" t="s">
        <v>135</v>
      </c>
      <c r="O58" s="7" t="s">
        <v>584</v>
      </c>
    </row>
    <row r="59" spans="1:15" ht="30" customHeight="1" x14ac:dyDescent="0.3">
      <c r="A59" s="7" t="s">
        <v>929</v>
      </c>
      <c r="B59" s="8">
        <v>45596</v>
      </c>
      <c r="C59" s="9" t="s">
        <v>930</v>
      </c>
      <c r="D59" s="9" t="s">
        <v>931</v>
      </c>
      <c r="E59" s="9" t="s">
        <v>932</v>
      </c>
      <c r="F59" s="4">
        <v>103945</v>
      </c>
      <c r="G59" s="11">
        <v>350</v>
      </c>
      <c r="H59" s="11"/>
      <c r="I59" s="11"/>
      <c r="J59" s="11"/>
      <c r="K59" s="11"/>
      <c r="L59" s="4">
        <f t="shared" si="0"/>
        <v>350</v>
      </c>
      <c r="M59" s="7" t="s">
        <v>400</v>
      </c>
      <c r="N59" s="7"/>
      <c r="O59" s="7" t="s">
        <v>933</v>
      </c>
    </row>
    <row r="60" spans="1:15" ht="30" customHeight="1" x14ac:dyDescent="0.3">
      <c r="A60" s="7" t="s">
        <v>934</v>
      </c>
      <c r="B60" s="8">
        <v>45596</v>
      </c>
      <c r="C60" s="9" t="s">
        <v>935</v>
      </c>
      <c r="D60" s="9" t="s">
        <v>214</v>
      </c>
      <c r="E60" s="9" t="s">
        <v>383</v>
      </c>
      <c r="F60" s="4">
        <v>10000</v>
      </c>
      <c r="G60" s="11">
        <v>396</v>
      </c>
      <c r="H60" s="11"/>
      <c r="I60" s="11"/>
      <c r="J60" s="11"/>
      <c r="K60" s="11"/>
      <c r="L60" s="4">
        <f t="shared" si="0"/>
        <v>396</v>
      </c>
      <c r="M60" s="7" t="s">
        <v>225</v>
      </c>
      <c r="N60" s="7"/>
      <c r="O60" s="7" t="s">
        <v>384</v>
      </c>
    </row>
    <row r="61" spans="1:15" ht="30" customHeight="1" x14ac:dyDescent="0.3">
      <c r="A61" s="7" t="s">
        <v>936</v>
      </c>
      <c r="B61" s="8">
        <v>45596</v>
      </c>
      <c r="C61" s="9" t="s">
        <v>935</v>
      </c>
      <c r="D61" s="9" t="s">
        <v>6</v>
      </c>
      <c r="E61" s="9" t="s">
        <v>383</v>
      </c>
      <c r="F61" s="11"/>
      <c r="G61" s="11"/>
      <c r="H61" s="11"/>
      <c r="I61" s="11">
        <v>30</v>
      </c>
      <c r="J61" s="11"/>
      <c r="K61" s="11"/>
      <c r="L61" s="4">
        <f t="shared" si="0"/>
        <v>30</v>
      </c>
      <c r="M61" s="7" t="s">
        <v>225</v>
      </c>
      <c r="N61" s="7"/>
      <c r="O61" s="7" t="s">
        <v>384</v>
      </c>
    </row>
    <row r="62" spans="1:15" ht="30" customHeight="1" x14ac:dyDescent="0.3">
      <c r="A62" s="81"/>
      <c r="B62" s="71" t="s">
        <v>9</v>
      </c>
      <c r="C62" s="12" t="s">
        <v>32</v>
      </c>
      <c r="D62" s="12"/>
      <c r="E62" s="12" t="s">
        <v>13</v>
      </c>
      <c r="F62" s="13">
        <f t="shared" ref="F62:L62" si="1">SUM(F3:F61)</f>
        <v>3899259.5</v>
      </c>
      <c r="G62" s="13">
        <f t="shared" si="1"/>
        <v>16768.63</v>
      </c>
      <c r="H62" s="13">
        <f t="shared" si="1"/>
        <v>800</v>
      </c>
      <c r="I62" s="13">
        <f t="shared" si="1"/>
        <v>850</v>
      </c>
      <c r="J62" s="13">
        <f t="shared" si="1"/>
        <v>260</v>
      </c>
      <c r="K62" s="13">
        <f t="shared" si="1"/>
        <v>20</v>
      </c>
      <c r="L62" s="13">
        <f t="shared" si="1"/>
        <v>18698.63</v>
      </c>
      <c r="M62" s="78"/>
      <c r="N62" s="15"/>
      <c r="O62" s="14"/>
    </row>
    <row r="63" spans="1:15" ht="30" customHeight="1" thickBot="1" x14ac:dyDescent="0.35">
      <c r="A63" s="69" t="s">
        <v>14</v>
      </c>
      <c r="B63" s="70" t="s">
        <v>9</v>
      </c>
      <c r="C63" s="16" t="s">
        <v>32</v>
      </c>
      <c r="D63" s="16"/>
      <c r="E63" s="16"/>
      <c r="F63" s="17">
        <f>'September 2024'!G69+F62</f>
        <v>15263283.370000001</v>
      </c>
      <c r="G63" s="17">
        <f>'September 2024'!H69+G62</f>
        <v>69234.81</v>
      </c>
      <c r="H63" s="17">
        <f>'September 2024'!I69+H62</f>
        <v>3200</v>
      </c>
      <c r="I63" s="17">
        <f>'September 2024'!J69+I62</f>
        <v>2735</v>
      </c>
      <c r="J63" s="17">
        <f>'September 2024'!K69+J62</f>
        <v>835</v>
      </c>
      <c r="K63" s="17">
        <f>'September 2024'!L69+K62</f>
        <v>297.5</v>
      </c>
      <c r="L63" s="17">
        <f>'September 2024'!M69+L62</f>
        <v>76302.31</v>
      </c>
      <c r="M63" s="75"/>
      <c r="N63" s="18"/>
      <c r="O63" s="18"/>
    </row>
    <row r="64" spans="1:15" ht="63.75" customHeight="1" x14ac:dyDescent="0.3">
      <c r="A64" s="7"/>
      <c r="B64" s="8"/>
      <c r="C64" s="179" t="s">
        <v>766</v>
      </c>
      <c r="D64" s="20"/>
      <c r="E64" s="20"/>
      <c r="F64" s="21" t="s">
        <v>15</v>
      </c>
      <c r="G64" s="22" t="s">
        <v>16</v>
      </c>
      <c r="H64" s="23"/>
      <c r="I64" s="24" t="s">
        <v>9</v>
      </c>
      <c r="J64" s="10"/>
      <c r="K64" s="10"/>
      <c r="L64" s="77"/>
      <c r="M64" s="72" t="s">
        <v>33</v>
      </c>
      <c r="N64" s="73" t="s">
        <v>34</v>
      </c>
      <c r="O64" s="74" t="s">
        <v>35</v>
      </c>
    </row>
    <row r="65" spans="1:15" ht="30" customHeight="1" x14ac:dyDescent="0.3">
      <c r="A65" s="7"/>
      <c r="B65" s="8"/>
      <c r="C65" s="25" t="s">
        <v>767</v>
      </c>
      <c r="D65" s="103"/>
      <c r="E65" s="26" t="s">
        <v>41</v>
      </c>
      <c r="F65" s="14" t="s">
        <v>748</v>
      </c>
      <c r="G65" s="27">
        <v>85</v>
      </c>
      <c r="H65" s="28"/>
      <c r="I65" s="29">
        <v>85</v>
      </c>
      <c r="J65" s="30" t="s">
        <v>32</v>
      </c>
      <c r="K65" s="30"/>
      <c r="L65" s="31"/>
      <c r="M65" s="76" t="s">
        <v>36</v>
      </c>
      <c r="N65" s="79" t="s">
        <v>37</v>
      </c>
      <c r="O65" s="80" t="str">
        <f>N65</f>
        <v>0</v>
      </c>
    </row>
    <row r="66" spans="1:15" ht="30" customHeight="1" x14ac:dyDescent="0.3">
      <c r="A66" s="7"/>
      <c r="B66" s="8"/>
      <c r="C66" s="25"/>
      <c r="D66" s="26"/>
      <c r="E66" s="26" t="s">
        <v>17</v>
      </c>
      <c r="F66" s="14" t="s">
        <v>386</v>
      </c>
      <c r="G66" s="27">
        <v>75</v>
      </c>
      <c r="H66" s="28"/>
      <c r="I66" s="29">
        <v>75</v>
      </c>
      <c r="J66" s="32" t="s">
        <v>18</v>
      </c>
      <c r="K66" s="32"/>
      <c r="L66" s="33">
        <f>L62+I72</f>
        <v>19192.63</v>
      </c>
      <c r="M66" s="7"/>
      <c r="N66" s="7"/>
      <c r="O66" s="7"/>
    </row>
    <row r="67" spans="1:15" ht="30" customHeight="1" x14ac:dyDescent="0.3">
      <c r="A67" s="7"/>
      <c r="B67" s="8"/>
      <c r="C67" s="25"/>
      <c r="D67" s="26"/>
      <c r="E67" s="26" t="s">
        <v>19</v>
      </c>
      <c r="F67" s="14"/>
      <c r="G67" s="27"/>
      <c r="H67" s="28"/>
      <c r="I67" s="29"/>
      <c r="J67" s="34" t="s">
        <v>13</v>
      </c>
      <c r="K67" s="34"/>
      <c r="L67" s="35" t="s">
        <v>32</v>
      </c>
      <c r="M67" s="7"/>
      <c r="N67" s="7"/>
      <c r="O67" s="7"/>
    </row>
    <row r="68" spans="1:15" ht="30" customHeight="1" x14ac:dyDescent="0.3">
      <c r="A68" s="7"/>
      <c r="B68" s="8"/>
      <c r="C68" s="25"/>
      <c r="D68" s="26"/>
      <c r="E68" s="26" t="s">
        <v>20</v>
      </c>
      <c r="F68" s="14" t="s">
        <v>937</v>
      </c>
      <c r="G68" s="27">
        <v>334</v>
      </c>
      <c r="H68" s="28"/>
      <c r="I68" s="29">
        <v>334</v>
      </c>
      <c r="J68" s="28"/>
      <c r="K68" s="28"/>
      <c r="L68" s="36"/>
      <c r="M68" s="7"/>
      <c r="N68" s="7"/>
      <c r="O68" s="7"/>
    </row>
    <row r="69" spans="1:15" ht="30" customHeight="1" thickBot="1" x14ac:dyDescent="0.35">
      <c r="A69" s="7"/>
      <c r="B69" s="8"/>
      <c r="C69" s="37" t="s">
        <v>25</v>
      </c>
      <c r="D69" s="26" t="s">
        <v>26</v>
      </c>
      <c r="E69" s="26" t="s">
        <v>21</v>
      </c>
      <c r="F69" s="14"/>
      <c r="G69" s="27"/>
      <c r="H69" s="28"/>
      <c r="I69" s="29"/>
      <c r="K69" s="28"/>
      <c r="L69" s="36"/>
      <c r="M69" s="7"/>
      <c r="N69" s="7"/>
      <c r="O69" s="7"/>
    </row>
    <row r="70" spans="1:15" ht="30" customHeight="1" thickBot="1" x14ac:dyDescent="0.35">
      <c r="A70" s="7"/>
      <c r="B70" s="8"/>
      <c r="C70" s="41"/>
      <c r="D70" s="42"/>
      <c r="E70" s="42" t="s">
        <v>22</v>
      </c>
      <c r="F70" s="43"/>
      <c r="G70" s="27"/>
      <c r="H70" s="45"/>
      <c r="I70" s="29"/>
      <c r="J70" s="161" t="s">
        <v>49</v>
      </c>
      <c r="K70" s="162"/>
      <c r="L70" s="163"/>
      <c r="M70" s="7"/>
      <c r="N70" s="7"/>
      <c r="O70" s="7"/>
    </row>
    <row r="71" spans="1:15" ht="30" customHeight="1" thickBot="1" x14ac:dyDescent="0.35">
      <c r="A71" s="7"/>
      <c r="B71" s="49"/>
      <c r="C71" s="9"/>
      <c r="D71" s="42"/>
      <c r="E71" s="50" t="s">
        <v>27</v>
      </c>
      <c r="F71" s="51"/>
      <c r="G71" s="52"/>
      <c r="H71" s="45"/>
      <c r="I71" s="53">
        <f t="shared" ref="I71" si="2">G71</f>
        <v>0</v>
      </c>
      <c r="J71" s="164" t="s">
        <v>28</v>
      </c>
      <c r="K71" s="47"/>
      <c r="L71" s="165"/>
      <c r="M71" s="7"/>
      <c r="N71" s="7"/>
      <c r="O71" s="7"/>
    </row>
    <row r="72" spans="1:15" ht="30" customHeight="1" thickBot="1" x14ac:dyDescent="0.35">
      <c r="A72" s="7"/>
      <c r="B72" s="8"/>
      <c r="C72" s="54"/>
      <c r="D72" s="55"/>
      <c r="E72" s="56" t="s">
        <v>23</v>
      </c>
      <c r="F72" s="57"/>
      <c r="G72" s="58"/>
      <c r="H72" s="57"/>
      <c r="I72" s="59">
        <f>I65+I66+I67+I68+I69+I70-I71</f>
        <v>494</v>
      </c>
      <c r="J72" s="166" t="s">
        <v>13</v>
      </c>
      <c r="K72" s="167">
        <f>L63+I73</f>
        <v>79729.31</v>
      </c>
      <c r="L72" s="168" t="s">
        <v>32</v>
      </c>
      <c r="M72" s="7"/>
      <c r="N72" s="7"/>
      <c r="O72" s="7"/>
    </row>
    <row r="73" spans="1:15" ht="30" customHeight="1" thickBot="1" x14ac:dyDescent="0.35">
      <c r="A73" s="7"/>
      <c r="B73" s="8"/>
      <c r="C73" s="62"/>
      <c r="D73" s="63"/>
      <c r="E73" s="64" t="s">
        <v>24</v>
      </c>
      <c r="F73" s="65"/>
      <c r="G73" s="66"/>
      <c r="H73" s="65"/>
      <c r="I73" s="67">
        <f>I72+'September 2024'!J79</f>
        <v>3427</v>
      </c>
      <c r="J73" s="10"/>
      <c r="K73" s="10"/>
      <c r="L73" s="11"/>
      <c r="M73" s="7"/>
      <c r="N73" s="7"/>
      <c r="O73" s="7"/>
    </row>
  </sheetData>
  <printOptions horizontalCentered="1" verticalCentered="1" gridLines="1"/>
  <pageMargins left="0" right="0" top="0" bottom="0" header="0" footer="0"/>
  <pageSetup scale="27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fitToPage="1"/>
  </sheetPr>
  <dimension ref="A1:O68"/>
  <sheetViews>
    <sheetView view="pageBreakPreview" zoomScale="60" zoomScaleNormal="100" workbookViewId="0">
      <selection activeCell="F23" sqref="F23"/>
    </sheetView>
  </sheetViews>
  <sheetFormatPr defaultColWidth="9.140625" defaultRowHeight="30" customHeight="1" x14ac:dyDescent="0.3"/>
  <cols>
    <col min="1" max="1" width="21.85546875" style="68" customWidth="1"/>
    <col min="2" max="2" width="14" style="5" customWidth="1"/>
    <col min="3" max="3" width="26.5703125" style="5" customWidth="1"/>
    <col min="4" max="4" width="38" style="5" customWidth="1"/>
    <col min="5" max="5" width="47.42578125" style="5" customWidth="1"/>
    <col min="6" max="6" width="23" style="5" customWidth="1"/>
    <col min="7" max="7" width="18" style="5" customWidth="1"/>
    <col min="8" max="8" width="15" style="5" customWidth="1"/>
    <col min="9" max="9" width="15.42578125" style="5" customWidth="1"/>
    <col min="10" max="10" width="15.140625" style="5" customWidth="1"/>
    <col min="11" max="11" width="20.28515625" style="5" customWidth="1"/>
    <col min="12" max="12" width="21.140625" style="5" customWidth="1"/>
    <col min="13" max="13" width="16" style="5" customWidth="1"/>
    <col min="14" max="14" width="13.42578125" style="5" bestFit="1" customWidth="1"/>
    <col min="15" max="15" width="12" style="5" customWidth="1"/>
    <col min="16" max="16" width="3.140625" style="5" customWidth="1"/>
    <col min="17" max="16384" width="9.140625" style="5"/>
  </cols>
  <sheetData>
    <row r="1" spans="1:15" ht="23.25" x14ac:dyDescent="0.35">
      <c r="A1" s="102" t="s">
        <v>44</v>
      </c>
      <c r="B1" s="102" t="s">
        <v>57</v>
      </c>
      <c r="C1" s="2" t="s">
        <v>32</v>
      </c>
      <c r="D1" s="2"/>
      <c r="E1" s="2"/>
      <c r="F1" s="3"/>
      <c r="G1" s="4"/>
      <c r="H1" s="3"/>
      <c r="I1" s="3"/>
      <c r="J1" s="3"/>
      <c r="K1" s="3"/>
      <c r="L1" s="4"/>
      <c r="M1" s="1"/>
      <c r="N1" s="1"/>
      <c r="O1" s="1"/>
    </row>
    <row r="2" spans="1:15" ht="20.25" x14ac:dyDescent="0.3">
      <c r="A2" s="1" t="s">
        <v>0</v>
      </c>
      <c r="B2" s="6" t="s">
        <v>1</v>
      </c>
      <c r="C2" s="2" t="s">
        <v>2</v>
      </c>
      <c r="D2" s="2" t="s">
        <v>39</v>
      </c>
      <c r="E2" s="2" t="s">
        <v>3</v>
      </c>
      <c r="F2" s="3" t="s">
        <v>4</v>
      </c>
      <c r="G2" s="4" t="s">
        <v>0</v>
      </c>
      <c r="H2" s="3" t="s">
        <v>5</v>
      </c>
      <c r="I2" s="3" t="s">
        <v>6</v>
      </c>
      <c r="J2" s="3" t="s">
        <v>7</v>
      </c>
      <c r="K2" s="3" t="s">
        <v>8</v>
      </c>
      <c r="L2" s="4" t="s">
        <v>9</v>
      </c>
      <c r="M2" s="1" t="s">
        <v>10</v>
      </c>
      <c r="N2" s="1" t="s">
        <v>11</v>
      </c>
      <c r="O2" s="1" t="s">
        <v>12</v>
      </c>
    </row>
    <row r="3" spans="1:15" ht="30" customHeight="1" x14ac:dyDescent="0.3">
      <c r="A3" s="7" t="s">
        <v>938</v>
      </c>
      <c r="B3" s="8">
        <v>45597</v>
      </c>
      <c r="C3" s="2" t="s">
        <v>939</v>
      </c>
      <c r="D3" s="2" t="s">
        <v>247</v>
      </c>
      <c r="E3" s="2" t="s">
        <v>940</v>
      </c>
      <c r="F3" s="4">
        <v>225000</v>
      </c>
      <c r="G3" s="11">
        <v>825</v>
      </c>
      <c r="H3" s="4">
        <v>100</v>
      </c>
      <c r="I3" s="4"/>
      <c r="J3" s="4"/>
      <c r="K3" s="4"/>
      <c r="L3" s="4">
        <f>G3+H3+I3+J3+K3</f>
        <v>925</v>
      </c>
      <c r="M3" s="7" t="s">
        <v>941</v>
      </c>
      <c r="N3" s="7" t="s">
        <v>135</v>
      </c>
      <c r="O3" s="7" t="s">
        <v>449</v>
      </c>
    </row>
    <row r="4" spans="1:15" ht="35.1" customHeight="1" x14ac:dyDescent="0.3">
      <c r="A4" s="7" t="s">
        <v>942</v>
      </c>
      <c r="B4" s="8">
        <v>45597</v>
      </c>
      <c r="C4" s="9" t="s">
        <v>939</v>
      </c>
      <c r="D4" s="9" t="s">
        <v>46</v>
      </c>
      <c r="E4" s="9" t="s">
        <v>940</v>
      </c>
      <c r="F4" s="11"/>
      <c r="G4" s="11"/>
      <c r="H4" s="4"/>
      <c r="I4" s="11"/>
      <c r="J4" s="4">
        <v>20</v>
      </c>
      <c r="K4" s="4"/>
      <c r="L4" s="4">
        <f t="shared" ref="L4:L56" si="0">G4+H4+I4+J4+K4</f>
        <v>20</v>
      </c>
      <c r="M4" s="7" t="s">
        <v>941</v>
      </c>
      <c r="N4" s="7" t="s">
        <v>135</v>
      </c>
      <c r="O4" s="7" t="s">
        <v>449</v>
      </c>
    </row>
    <row r="5" spans="1:15" ht="30" customHeight="1" x14ac:dyDescent="0.3">
      <c r="A5" s="7" t="s">
        <v>943</v>
      </c>
      <c r="B5" s="8">
        <v>45600</v>
      </c>
      <c r="C5" s="9" t="s">
        <v>944</v>
      </c>
      <c r="D5" s="9" t="s">
        <v>6</v>
      </c>
      <c r="E5" s="9" t="s">
        <v>945</v>
      </c>
      <c r="F5" s="11"/>
      <c r="G5" s="11"/>
      <c r="H5" s="4"/>
      <c r="I5" s="4">
        <v>65</v>
      </c>
      <c r="J5" s="11"/>
      <c r="K5" s="4"/>
      <c r="L5" s="4">
        <f t="shared" si="0"/>
        <v>65</v>
      </c>
      <c r="M5" s="7" t="s">
        <v>946</v>
      </c>
      <c r="N5" s="7" t="s">
        <v>107</v>
      </c>
      <c r="O5" s="7" t="s">
        <v>947</v>
      </c>
    </row>
    <row r="6" spans="1:15" ht="30" customHeight="1" x14ac:dyDescent="0.3">
      <c r="A6" s="7" t="s">
        <v>948</v>
      </c>
      <c r="B6" s="8">
        <v>45600</v>
      </c>
      <c r="C6" s="9" t="s">
        <v>949</v>
      </c>
      <c r="D6" s="9" t="s">
        <v>950</v>
      </c>
      <c r="E6" s="9" t="s">
        <v>951</v>
      </c>
      <c r="F6" s="4">
        <v>60000</v>
      </c>
      <c r="G6" s="11">
        <v>50</v>
      </c>
      <c r="H6" s="4"/>
      <c r="I6" s="4"/>
      <c r="J6" s="11"/>
      <c r="K6" s="4"/>
      <c r="L6" s="4">
        <f t="shared" si="0"/>
        <v>50</v>
      </c>
      <c r="M6" s="7" t="s">
        <v>311</v>
      </c>
      <c r="N6" s="7" t="s">
        <v>135</v>
      </c>
      <c r="O6" s="7" t="s">
        <v>108</v>
      </c>
    </row>
    <row r="7" spans="1:15" ht="30" customHeight="1" x14ac:dyDescent="0.3">
      <c r="A7" s="7" t="s">
        <v>952</v>
      </c>
      <c r="B7" s="82">
        <v>45600</v>
      </c>
      <c r="C7" s="83" t="s">
        <v>723</v>
      </c>
      <c r="D7" s="9" t="s">
        <v>953</v>
      </c>
      <c r="E7" s="9" t="s">
        <v>954</v>
      </c>
      <c r="F7" s="11"/>
      <c r="G7" s="11"/>
      <c r="H7" s="4"/>
      <c r="I7" s="11"/>
      <c r="J7" s="11"/>
      <c r="K7" s="4">
        <v>20</v>
      </c>
      <c r="L7" s="4">
        <f t="shared" si="0"/>
        <v>20</v>
      </c>
      <c r="M7" s="7" t="s">
        <v>464</v>
      </c>
      <c r="N7" s="7"/>
      <c r="O7" s="7" t="s">
        <v>955</v>
      </c>
    </row>
    <row r="8" spans="1:15" ht="30" customHeight="1" x14ac:dyDescent="0.3">
      <c r="A8" s="7" t="s">
        <v>956</v>
      </c>
      <c r="B8" s="8">
        <v>45601</v>
      </c>
      <c r="C8" s="9" t="s">
        <v>602</v>
      </c>
      <c r="D8" s="9" t="s">
        <v>6</v>
      </c>
      <c r="E8" s="9" t="s">
        <v>67</v>
      </c>
      <c r="F8" s="11"/>
      <c r="G8" s="11"/>
      <c r="H8" s="4"/>
      <c r="I8" s="4">
        <v>90</v>
      </c>
      <c r="J8" s="11"/>
      <c r="K8" s="4"/>
      <c r="L8" s="4">
        <f t="shared" si="0"/>
        <v>90</v>
      </c>
      <c r="M8" s="7" t="s">
        <v>68</v>
      </c>
      <c r="N8" s="7" t="s">
        <v>69</v>
      </c>
      <c r="O8" s="7" t="s">
        <v>70</v>
      </c>
    </row>
    <row r="9" spans="1:15" ht="30" customHeight="1" x14ac:dyDescent="0.3">
      <c r="A9" s="7" t="s">
        <v>957</v>
      </c>
      <c r="B9" s="8">
        <v>45601</v>
      </c>
      <c r="C9" s="9" t="s">
        <v>602</v>
      </c>
      <c r="D9" s="9" t="s">
        <v>6</v>
      </c>
      <c r="E9" s="9" t="s">
        <v>72</v>
      </c>
      <c r="F9" s="11"/>
      <c r="G9" s="11"/>
      <c r="H9" s="4"/>
      <c r="I9" s="4">
        <v>90</v>
      </c>
      <c r="J9" s="11"/>
      <c r="K9" s="4"/>
      <c r="L9" s="4">
        <f t="shared" si="0"/>
        <v>90</v>
      </c>
      <c r="M9" s="7" t="s">
        <v>68</v>
      </c>
      <c r="N9" s="7" t="s">
        <v>69</v>
      </c>
      <c r="O9" s="7" t="s">
        <v>73</v>
      </c>
    </row>
    <row r="10" spans="1:15" ht="30" customHeight="1" x14ac:dyDescent="0.3">
      <c r="A10" s="7" t="s">
        <v>958</v>
      </c>
      <c r="B10" s="82">
        <v>45601</v>
      </c>
      <c r="C10" s="83" t="s">
        <v>602</v>
      </c>
      <c r="D10" s="9" t="s">
        <v>6</v>
      </c>
      <c r="E10" s="9" t="s">
        <v>75</v>
      </c>
      <c r="F10" s="4"/>
      <c r="G10" s="11"/>
      <c r="H10" s="11"/>
      <c r="I10" s="4">
        <v>90</v>
      </c>
      <c r="J10" s="11"/>
      <c r="K10" s="4"/>
      <c r="L10" s="4">
        <f t="shared" si="0"/>
        <v>90</v>
      </c>
      <c r="M10" s="7" t="s">
        <v>68</v>
      </c>
      <c r="N10" s="7" t="s">
        <v>69</v>
      </c>
      <c r="O10" s="7" t="s">
        <v>76</v>
      </c>
    </row>
    <row r="11" spans="1:15" ht="30" customHeight="1" x14ac:dyDescent="0.3">
      <c r="A11" s="7" t="s">
        <v>959</v>
      </c>
      <c r="B11" s="8">
        <v>45601</v>
      </c>
      <c r="C11" s="9" t="s">
        <v>602</v>
      </c>
      <c r="D11" s="9" t="s">
        <v>6</v>
      </c>
      <c r="E11" s="9" t="s">
        <v>960</v>
      </c>
      <c r="F11" s="11"/>
      <c r="G11" s="11"/>
      <c r="H11" s="4"/>
      <c r="I11" s="4">
        <v>125</v>
      </c>
      <c r="J11" s="11"/>
      <c r="K11" s="4"/>
      <c r="L11" s="4">
        <f t="shared" si="0"/>
        <v>125</v>
      </c>
      <c r="M11" s="7" t="s">
        <v>961</v>
      </c>
      <c r="N11" s="7" t="s">
        <v>107</v>
      </c>
      <c r="O11" s="7" t="s">
        <v>73</v>
      </c>
    </row>
    <row r="12" spans="1:15" ht="30" customHeight="1" x14ac:dyDescent="0.3">
      <c r="A12" s="7" t="s">
        <v>962</v>
      </c>
      <c r="B12" s="8">
        <v>45602</v>
      </c>
      <c r="C12" s="2" t="s">
        <v>138</v>
      </c>
      <c r="D12" s="2" t="s">
        <v>963</v>
      </c>
      <c r="E12" s="2" t="s">
        <v>964</v>
      </c>
      <c r="F12" s="4">
        <v>368000</v>
      </c>
      <c r="G12" s="11">
        <v>1140</v>
      </c>
      <c r="H12" s="4">
        <v>100</v>
      </c>
      <c r="I12" s="4"/>
      <c r="J12" s="11"/>
      <c r="K12" s="4"/>
      <c r="L12" s="4">
        <f t="shared" si="0"/>
        <v>1240</v>
      </c>
      <c r="M12" s="7" t="s">
        <v>141</v>
      </c>
      <c r="N12" s="7"/>
      <c r="O12" s="7" t="s">
        <v>142</v>
      </c>
    </row>
    <row r="13" spans="1:15" ht="30" customHeight="1" x14ac:dyDescent="0.3">
      <c r="A13" s="7" t="s">
        <v>965</v>
      </c>
      <c r="B13" s="8">
        <v>45602</v>
      </c>
      <c r="C13" s="9" t="s">
        <v>138</v>
      </c>
      <c r="D13" s="9" t="s">
        <v>46</v>
      </c>
      <c r="E13" s="9" t="s">
        <v>964</v>
      </c>
      <c r="F13" s="11"/>
      <c r="G13" s="11"/>
      <c r="H13" s="4"/>
      <c r="I13" s="4"/>
      <c r="J13" s="11">
        <v>20</v>
      </c>
      <c r="K13" s="4"/>
      <c r="L13" s="4">
        <f t="shared" si="0"/>
        <v>20</v>
      </c>
      <c r="M13" s="7" t="s">
        <v>141</v>
      </c>
      <c r="N13" s="7"/>
      <c r="O13" s="7" t="s">
        <v>142</v>
      </c>
    </row>
    <row r="14" spans="1:15" ht="30" customHeight="1" x14ac:dyDescent="0.3">
      <c r="A14" s="7" t="s">
        <v>966</v>
      </c>
      <c r="B14" s="8">
        <v>45602</v>
      </c>
      <c r="C14" s="9" t="s">
        <v>967</v>
      </c>
      <c r="D14" s="9" t="s">
        <v>968</v>
      </c>
      <c r="E14" s="9" t="s">
        <v>969</v>
      </c>
      <c r="F14" s="4">
        <v>12000</v>
      </c>
      <c r="G14" s="11">
        <v>640</v>
      </c>
      <c r="H14" s="4"/>
      <c r="I14" s="4"/>
      <c r="J14" s="11"/>
      <c r="K14" s="4"/>
      <c r="L14" s="4">
        <f t="shared" si="0"/>
        <v>640</v>
      </c>
      <c r="M14" s="7" t="s">
        <v>106</v>
      </c>
      <c r="N14" s="7" t="s">
        <v>107</v>
      </c>
      <c r="O14" s="7" t="s">
        <v>455</v>
      </c>
    </row>
    <row r="15" spans="1:15" ht="30" customHeight="1" x14ac:dyDescent="0.3">
      <c r="A15" s="7" t="s">
        <v>970</v>
      </c>
      <c r="B15" s="8">
        <v>45602</v>
      </c>
      <c r="C15" s="9" t="s">
        <v>967</v>
      </c>
      <c r="D15" s="9" t="s">
        <v>46</v>
      </c>
      <c r="E15" s="9" t="s">
        <v>969</v>
      </c>
      <c r="F15" s="11"/>
      <c r="G15" s="11"/>
      <c r="H15" s="11"/>
      <c r="I15" s="4"/>
      <c r="J15" s="11">
        <v>15</v>
      </c>
      <c r="K15" s="4"/>
      <c r="L15" s="4">
        <f t="shared" si="0"/>
        <v>15</v>
      </c>
      <c r="M15" s="7" t="s">
        <v>106</v>
      </c>
      <c r="N15" s="7" t="s">
        <v>107</v>
      </c>
      <c r="O15" s="7" t="s">
        <v>455</v>
      </c>
    </row>
    <row r="16" spans="1:15" ht="30" customHeight="1" x14ac:dyDescent="0.3">
      <c r="A16" s="7" t="s">
        <v>971</v>
      </c>
      <c r="B16" s="8">
        <v>45602</v>
      </c>
      <c r="C16" s="9" t="s">
        <v>967</v>
      </c>
      <c r="D16" s="9" t="s">
        <v>6</v>
      </c>
      <c r="E16" s="9" t="s">
        <v>969</v>
      </c>
      <c r="F16" s="4"/>
      <c r="G16" s="11"/>
      <c r="H16" s="11"/>
      <c r="I16" s="4">
        <v>75</v>
      </c>
      <c r="J16" s="11"/>
      <c r="K16" s="11"/>
      <c r="L16" s="4">
        <f t="shared" si="0"/>
        <v>75</v>
      </c>
      <c r="M16" s="7" t="s">
        <v>106</v>
      </c>
      <c r="N16" s="7" t="s">
        <v>107</v>
      </c>
      <c r="O16" s="7" t="s">
        <v>455</v>
      </c>
    </row>
    <row r="17" spans="1:15" ht="30" customHeight="1" x14ac:dyDescent="0.3">
      <c r="A17" s="7" t="s">
        <v>972</v>
      </c>
      <c r="B17" s="8">
        <v>45603</v>
      </c>
      <c r="C17" s="9" t="s">
        <v>973</v>
      </c>
      <c r="D17" s="9" t="s">
        <v>423</v>
      </c>
      <c r="E17" s="9" t="s">
        <v>974</v>
      </c>
      <c r="F17" s="4">
        <v>135000</v>
      </c>
      <c r="G17" s="11">
        <v>576</v>
      </c>
      <c r="H17" s="11">
        <v>100</v>
      </c>
      <c r="I17" s="11"/>
      <c r="J17" s="11"/>
      <c r="K17" s="11"/>
      <c r="L17" s="4">
        <f t="shared" si="0"/>
        <v>676</v>
      </c>
      <c r="M17" s="7" t="s">
        <v>355</v>
      </c>
      <c r="N17" s="7"/>
      <c r="O17" s="7" t="s">
        <v>771</v>
      </c>
    </row>
    <row r="18" spans="1:15" ht="30" customHeight="1" x14ac:dyDescent="0.3">
      <c r="A18" s="7" t="s">
        <v>975</v>
      </c>
      <c r="B18" s="8">
        <v>45603</v>
      </c>
      <c r="C18" s="2" t="s">
        <v>976</v>
      </c>
      <c r="D18" s="2" t="s">
        <v>977</v>
      </c>
      <c r="E18" s="2" t="s">
        <v>978</v>
      </c>
      <c r="F18" s="4">
        <v>660000</v>
      </c>
      <c r="G18" s="11">
        <v>1614</v>
      </c>
      <c r="H18" s="11">
        <v>100</v>
      </c>
      <c r="I18" s="11"/>
      <c r="J18" s="11"/>
      <c r="K18" s="11"/>
      <c r="L18" s="4">
        <f t="shared" si="0"/>
        <v>1714</v>
      </c>
      <c r="M18" s="7" t="s">
        <v>113</v>
      </c>
      <c r="N18" s="7"/>
      <c r="O18" s="7" t="s">
        <v>979</v>
      </c>
    </row>
    <row r="19" spans="1:15" ht="30" customHeight="1" x14ac:dyDescent="0.3">
      <c r="A19" s="7" t="s">
        <v>980</v>
      </c>
      <c r="B19" s="8">
        <v>45603</v>
      </c>
      <c r="C19" s="9" t="s">
        <v>976</v>
      </c>
      <c r="D19" s="9" t="s">
        <v>46</v>
      </c>
      <c r="E19" s="9" t="s">
        <v>978</v>
      </c>
      <c r="F19" s="11"/>
      <c r="G19" s="11"/>
      <c r="H19" s="11"/>
      <c r="I19" s="11"/>
      <c r="J19" s="11">
        <v>30</v>
      </c>
      <c r="K19" s="11"/>
      <c r="L19" s="4">
        <f t="shared" si="0"/>
        <v>30</v>
      </c>
      <c r="M19" s="7" t="s">
        <v>113</v>
      </c>
      <c r="N19" s="7"/>
      <c r="O19" s="7" t="s">
        <v>979</v>
      </c>
    </row>
    <row r="20" spans="1:15" ht="30" customHeight="1" x14ac:dyDescent="0.3">
      <c r="A20" s="7" t="s">
        <v>981</v>
      </c>
      <c r="B20" s="8">
        <v>45603</v>
      </c>
      <c r="C20" s="9" t="s">
        <v>982</v>
      </c>
      <c r="D20" s="9" t="s">
        <v>837</v>
      </c>
      <c r="E20" s="9" t="s">
        <v>983</v>
      </c>
      <c r="F20" s="4">
        <v>1200000</v>
      </c>
      <c r="G20" s="11">
        <v>2396.9</v>
      </c>
      <c r="H20" s="11">
        <v>100</v>
      </c>
      <c r="I20" s="11"/>
      <c r="J20" s="11"/>
      <c r="K20" s="11"/>
      <c r="L20" s="4">
        <f t="shared" si="0"/>
        <v>2496.9</v>
      </c>
      <c r="M20" s="7" t="s">
        <v>303</v>
      </c>
      <c r="N20" s="7"/>
      <c r="O20" s="7" t="s">
        <v>984</v>
      </c>
    </row>
    <row r="21" spans="1:15" ht="30" customHeight="1" x14ac:dyDescent="0.3">
      <c r="A21" s="7" t="s">
        <v>985</v>
      </c>
      <c r="B21" s="8">
        <v>45603</v>
      </c>
      <c r="C21" s="9" t="s">
        <v>982</v>
      </c>
      <c r="D21" s="9" t="s">
        <v>46</v>
      </c>
      <c r="E21" s="9" t="s">
        <v>983</v>
      </c>
      <c r="F21" s="11"/>
      <c r="G21" s="11"/>
      <c r="H21" s="11"/>
      <c r="I21" s="11"/>
      <c r="J21" s="11">
        <v>25</v>
      </c>
      <c r="K21" s="11"/>
      <c r="L21" s="4">
        <f t="shared" si="0"/>
        <v>25</v>
      </c>
      <c r="M21" s="7" t="s">
        <v>303</v>
      </c>
      <c r="N21" s="7"/>
      <c r="O21" s="7" t="s">
        <v>984</v>
      </c>
    </row>
    <row r="22" spans="1:15" ht="30" customHeight="1" x14ac:dyDescent="0.3">
      <c r="A22" s="7" t="s">
        <v>986</v>
      </c>
      <c r="B22" s="8">
        <v>45603</v>
      </c>
      <c r="C22" s="9" t="s">
        <v>987</v>
      </c>
      <c r="D22" s="9" t="s">
        <v>8</v>
      </c>
      <c r="E22" s="9" t="s">
        <v>988</v>
      </c>
      <c r="F22" s="11"/>
      <c r="G22" s="11"/>
      <c r="H22" s="11"/>
      <c r="I22" s="11"/>
      <c r="J22" s="11"/>
      <c r="K22" s="11">
        <v>20</v>
      </c>
      <c r="L22" s="4">
        <f t="shared" si="0"/>
        <v>20</v>
      </c>
      <c r="M22" s="7" t="s">
        <v>989</v>
      </c>
      <c r="N22" s="7" t="s">
        <v>135</v>
      </c>
      <c r="O22" s="7" t="s">
        <v>165</v>
      </c>
    </row>
    <row r="23" spans="1:15" ht="30" customHeight="1" x14ac:dyDescent="0.3">
      <c r="A23" s="7" t="s">
        <v>990</v>
      </c>
      <c r="B23" s="8">
        <v>45603</v>
      </c>
      <c r="C23" s="9" t="s">
        <v>991</v>
      </c>
      <c r="D23" s="9" t="s">
        <v>993</v>
      </c>
      <c r="E23" s="9" t="s">
        <v>992</v>
      </c>
      <c r="F23" s="4">
        <v>90000</v>
      </c>
      <c r="G23" s="11">
        <v>331.5</v>
      </c>
      <c r="H23" s="11"/>
      <c r="I23" s="11">
        <v>35</v>
      </c>
      <c r="J23" s="11"/>
      <c r="K23" s="11"/>
      <c r="L23" s="4">
        <f t="shared" si="0"/>
        <v>366.5</v>
      </c>
      <c r="M23" s="7" t="s">
        <v>448</v>
      </c>
      <c r="N23" s="7" t="s">
        <v>164</v>
      </c>
      <c r="O23" s="7" t="s">
        <v>136</v>
      </c>
    </row>
    <row r="24" spans="1:15" ht="30" customHeight="1" x14ac:dyDescent="0.3">
      <c r="A24" s="7" t="s">
        <v>994</v>
      </c>
      <c r="B24" s="8">
        <v>45608</v>
      </c>
      <c r="C24" s="9" t="s">
        <v>995</v>
      </c>
      <c r="D24" s="9" t="s">
        <v>269</v>
      </c>
      <c r="E24" s="9" t="s">
        <v>996</v>
      </c>
      <c r="F24" s="4">
        <v>28000</v>
      </c>
      <c r="G24" s="11">
        <v>100</v>
      </c>
      <c r="H24" s="11"/>
      <c r="I24" s="11"/>
      <c r="J24" s="11"/>
      <c r="K24" s="11"/>
      <c r="L24" s="4">
        <f t="shared" si="0"/>
        <v>100</v>
      </c>
      <c r="M24" s="7" t="s">
        <v>400</v>
      </c>
      <c r="N24" s="7"/>
      <c r="O24" s="7" t="s">
        <v>195</v>
      </c>
    </row>
    <row r="25" spans="1:15" ht="30" customHeight="1" x14ac:dyDescent="0.3">
      <c r="A25" s="7" t="s">
        <v>997</v>
      </c>
      <c r="B25" s="8">
        <v>45608</v>
      </c>
      <c r="C25" s="9" t="s">
        <v>998</v>
      </c>
      <c r="D25" s="9" t="s">
        <v>214</v>
      </c>
      <c r="E25" s="9" t="s">
        <v>999</v>
      </c>
      <c r="F25" s="4">
        <v>75000</v>
      </c>
      <c r="G25" s="11">
        <v>1588.4</v>
      </c>
      <c r="H25" s="11"/>
      <c r="I25" s="11"/>
      <c r="J25" s="11"/>
      <c r="K25" s="11"/>
      <c r="L25" s="4">
        <f t="shared" si="0"/>
        <v>1588.4</v>
      </c>
      <c r="M25" s="7" t="s">
        <v>1000</v>
      </c>
      <c r="N25" s="7" t="s">
        <v>135</v>
      </c>
      <c r="O25" s="7" t="s">
        <v>440</v>
      </c>
    </row>
    <row r="26" spans="1:15" ht="30" customHeight="1" x14ac:dyDescent="0.3">
      <c r="A26" s="7" t="s">
        <v>1001</v>
      </c>
      <c r="B26" s="8">
        <v>45608</v>
      </c>
      <c r="C26" s="9" t="s">
        <v>998</v>
      </c>
      <c r="D26" s="9" t="s">
        <v>46</v>
      </c>
      <c r="E26" s="9" t="s">
        <v>999</v>
      </c>
      <c r="F26" s="11"/>
      <c r="G26" s="11"/>
      <c r="H26" s="11"/>
      <c r="I26" s="11"/>
      <c r="J26" s="11">
        <v>45</v>
      </c>
      <c r="K26" s="11"/>
      <c r="L26" s="4">
        <f t="shared" si="0"/>
        <v>45</v>
      </c>
      <c r="M26" s="7" t="s">
        <v>1000</v>
      </c>
      <c r="N26" s="7" t="s">
        <v>135</v>
      </c>
      <c r="O26" s="7" t="s">
        <v>440</v>
      </c>
    </row>
    <row r="27" spans="1:15" ht="30" customHeight="1" x14ac:dyDescent="0.3">
      <c r="A27" s="7" t="s">
        <v>1002</v>
      </c>
      <c r="B27" s="8">
        <v>45608</v>
      </c>
      <c r="C27" s="9" t="s">
        <v>998</v>
      </c>
      <c r="D27" s="9" t="s">
        <v>6</v>
      </c>
      <c r="E27" s="9" t="s">
        <v>999</v>
      </c>
      <c r="F27" s="11"/>
      <c r="G27" s="11"/>
      <c r="H27" s="11"/>
      <c r="I27" s="11">
        <v>65</v>
      </c>
      <c r="J27" s="11"/>
      <c r="K27" s="11"/>
      <c r="L27" s="4">
        <f t="shared" si="0"/>
        <v>65</v>
      </c>
      <c r="M27" s="7" t="s">
        <v>1000</v>
      </c>
      <c r="N27" s="7" t="s">
        <v>135</v>
      </c>
      <c r="O27" s="7" t="s">
        <v>440</v>
      </c>
    </row>
    <row r="28" spans="1:15" ht="30" customHeight="1" x14ac:dyDescent="0.3">
      <c r="A28" s="7" t="s">
        <v>1023</v>
      </c>
      <c r="B28" s="8">
        <v>45610</v>
      </c>
      <c r="C28" s="9" t="s">
        <v>1003</v>
      </c>
      <c r="D28" s="9" t="s">
        <v>192</v>
      </c>
      <c r="E28" s="9" t="s">
        <v>1004</v>
      </c>
      <c r="F28" s="4">
        <v>75000</v>
      </c>
      <c r="G28" s="11">
        <v>0</v>
      </c>
      <c r="H28" s="11"/>
      <c r="I28" s="11"/>
      <c r="J28" s="11"/>
      <c r="K28" s="11"/>
      <c r="L28" s="4">
        <f t="shared" si="0"/>
        <v>0</v>
      </c>
      <c r="M28" s="7" t="s">
        <v>1005</v>
      </c>
      <c r="N28" s="7"/>
      <c r="O28" s="7" t="s">
        <v>1006</v>
      </c>
    </row>
    <row r="29" spans="1:15" ht="30" customHeight="1" x14ac:dyDescent="0.3">
      <c r="A29" s="7" t="s">
        <v>1024</v>
      </c>
      <c r="B29" s="8">
        <v>45610</v>
      </c>
      <c r="C29" s="9" t="s">
        <v>1003</v>
      </c>
      <c r="D29" s="9" t="s">
        <v>192</v>
      </c>
      <c r="E29" s="9" t="s">
        <v>1007</v>
      </c>
      <c r="F29" s="4">
        <v>75000</v>
      </c>
      <c r="G29" s="11">
        <v>0</v>
      </c>
      <c r="H29" s="11"/>
      <c r="I29" s="11"/>
      <c r="J29" s="11"/>
      <c r="K29" s="11"/>
      <c r="L29" s="4">
        <f t="shared" si="0"/>
        <v>0</v>
      </c>
      <c r="M29" s="7" t="s">
        <v>1005</v>
      </c>
      <c r="N29" s="7"/>
      <c r="O29" s="7" t="s">
        <v>250</v>
      </c>
    </row>
    <row r="30" spans="1:15" ht="30" customHeight="1" x14ac:dyDescent="0.3">
      <c r="A30" s="7" t="s">
        <v>1025</v>
      </c>
      <c r="B30" s="8">
        <v>45610</v>
      </c>
      <c r="C30" s="9" t="s">
        <v>1003</v>
      </c>
      <c r="D30" s="9" t="s">
        <v>192</v>
      </c>
      <c r="E30" s="9" t="s">
        <v>1008</v>
      </c>
      <c r="F30" s="4">
        <v>50000</v>
      </c>
      <c r="G30" s="11">
        <v>0</v>
      </c>
      <c r="H30" s="11"/>
      <c r="I30" s="11"/>
      <c r="J30" s="11"/>
      <c r="K30" s="11"/>
      <c r="L30" s="4">
        <f t="shared" si="0"/>
        <v>0</v>
      </c>
      <c r="M30" s="7" t="s">
        <v>1005</v>
      </c>
      <c r="N30" s="7"/>
      <c r="O30" s="7" t="s">
        <v>172</v>
      </c>
    </row>
    <row r="31" spans="1:15" ht="30" customHeight="1" x14ac:dyDescent="0.3">
      <c r="A31" s="7" t="s">
        <v>1009</v>
      </c>
      <c r="B31" s="8">
        <v>45610</v>
      </c>
      <c r="C31" s="9" t="s">
        <v>1010</v>
      </c>
      <c r="D31" s="9" t="s">
        <v>327</v>
      </c>
      <c r="E31" s="9" t="s">
        <v>1011</v>
      </c>
      <c r="F31" s="4">
        <v>1200</v>
      </c>
      <c r="G31" s="11">
        <v>48</v>
      </c>
      <c r="H31" s="11"/>
      <c r="I31" s="11"/>
      <c r="J31" s="11"/>
      <c r="K31" s="11"/>
      <c r="L31" s="4">
        <f t="shared" si="0"/>
        <v>48</v>
      </c>
      <c r="M31" s="7" t="s">
        <v>400</v>
      </c>
      <c r="N31" s="7"/>
      <c r="O31" s="7" t="s">
        <v>1012</v>
      </c>
    </row>
    <row r="32" spans="1:15" ht="30" customHeight="1" x14ac:dyDescent="0.3">
      <c r="A32" s="7" t="s">
        <v>1013</v>
      </c>
      <c r="B32" s="8">
        <v>45610</v>
      </c>
      <c r="C32" s="9" t="s">
        <v>1014</v>
      </c>
      <c r="D32" s="9" t="s">
        <v>8</v>
      </c>
      <c r="E32" s="9" t="s">
        <v>1015</v>
      </c>
      <c r="F32" s="11"/>
      <c r="G32" s="11"/>
      <c r="H32" s="11"/>
      <c r="I32" s="11"/>
      <c r="J32" s="11"/>
      <c r="K32" s="11">
        <v>20</v>
      </c>
      <c r="L32" s="4">
        <f t="shared" si="0"/>
        <v>20</v>
      </c>
      <c r="M32" s="7" t="s">
        <v>923</v>
      </c>
      <c r="N32" s="7" t="s">
        <v>135</v>
      </c>
      <c r="O32" s="7" t="s">
        <v>665</v>
      </c>
    </row>
    <row r="33" spans="1:15" ht="30" customHeight="1" x14ac:dyDescent="0.3">
      <c r="A33" s="7" t="s">
        <v>1016</v>
      </c>
      <c r="B33" s="8">
        <v>45610</v>
      </c>
      <c r="C33" s="9" t="s">
        <v>1017</v>
      </c>
      <c r="D33" s="9" t="s">
        <v>327</v>
      </c>
      <c r="E33" s="9" t="s">
        <v>1018</v>
      </c>
      <c r="F33" s="4">
        <v>4687</v>
      </c>
      <c r="G33" s="11">
        <v>40</v>
      </c>
      <c r="H33" s="11"/>
      <c r="I33" s="11"/>
      <c r="J33" s="11"/>
      <c r="K33" s="11"/>
      <c r="L33" s="4">
        <f t="shared" si="0"/>
        <v>40</v>
      </c>
      <c r="M33" s="7" t="s">
        <v>1019</v>
      </c>
      <c r="N33" s="7" t="s">
        <v>1020</v>
      </c>
      <c r="O33" s="7" t="s">
        <v>1021</v>
      </c>
    </row>
    <row r="34" spans="1:15" ht="30" customHeight="1" x14ac:dyDescent="0.3">
      <c r="A34" s="7" t="s">
        <v>1026</v>
      </c>
      <c r="B34" s="8">
        <v>45611</v>
      </c>
      <c r="C34" s="9" t="s">
        <v>1027</v>
      </c>
      <c r="D34" s="9" t="s">
        <v>111</v>
      </c>
      <c r="E34" s="9" t="s">
        <v>1028</v>
      </c>
      <c r="F34" s="4">
        <v>4600</v>
      </c>
      <c r="G34" s="11">
        <v>112.5</v>
      </c>
      <c r="H34" s="11"/>
      <c r="I34" s="11"/>
      <c r="J34" s="11"/>
      <c r="K34" s="11"/>
      <c r="L34" s="4">
        <f t="shared" si="0"/>
        <v>112.5</v>
      </c>
      <c r="M34" s="7" t="s">
        <v>378</v>
      </c>
      <c r="N34" s="7"/>
      <c r="O34" s="7" t="s">
        <v>1029</v>
      </c>
    </row>
    <row r="35" spans="1:15" ht="30" customHeight="1" x14ac:dyDescent="0.3">
      <c r="A35" s="7" t="s">
        <v>1030</v>
      </c>
      <c r="B35" s="8">
        <v>45614</v>
      </c>
      <c r="C35" s="9" t="s">
        <v>1031</v>
      </c>
      <c r="D35" s="9" t="s">
        <v>98</v>
      </c>
      <c r="E35" s="9" t="s">
        <v>1032</v>
      </c>
      <c r="F35" s="4">
        <v>200000</v>
      </c>
      <c r="G35" s="11">
        <v>350</v>
      </c>
      <c r="H35" s="11"/>
      <c r="I35" s="11"/>
      <c r="J35" s="11"/>
      <c r="K35" s="11"/>
      <c r="L35" s="4">
        <f t="shared" si="0"/>
        <v>350</v>
      </c>
      <c r="M35" s="7" t="s">
        <v>113</v>
      </c>
      <c r="N35" s="7"/>
      <c r="O35" s="7" t="s">
        <v>1033</v>
      </c>
    </row>
    <row r="36" spans="1:15" ht="30" customHeight="1" x14ac:dyDescent="0.3">
      <c r="A36" s="7" t="s">
        <v>1034</v>
      </c>
      <c r="B36" s="8">
        <v>45614</v>
      </c>
      <c r="C36" s="9" t="s">
        <v>1035</v>
      </c>
      <c r="D36" s="9" t="s">
        <v>111</v>
      </c>
      <c r="E36" s="9" t="s">
        <v>1036</v>
      </c>
      <c r="F36" s="4">
        <v>15890</v>
      </c>
      <c r="G36" s="11">
        <v>200</v>
      </c>
      <c r="H36" s="11"/>
      <c r="I36" s="11"/>
      <c r="J36" s="11"/>
      <c r="K36" s="11"/>
      <c r="L36" s="4">
        <f t="shared" si="0"/>
        <v>200</v>
      </c>
      <c r="M36" s="7" t="s">
        <v>482</v>
      </c>
      <c r="N36" s="7" t="s">
        <v>135</v>
      </c>
      <c r="O36" s="7" t="s">
        <v>217</v>
      </c>
    </row>
    <row r="37" spans="1:15" ht="30" customHeight="1" x14ac:dyDescent="0.3">
      <c r="A37" s="7" t="s">
        <v>1037</v>
      </c>
      <c r="B37" s="8">
        <v>45615</v>
      </c>
      <c r="C37" s="9" t="s">
        <v>1038</v>
      </c>
      <c r="D37" s="9" t="s">
        <v>1039</v>
      </c>
      <c r="E37" s="9" t="s">
        <v>248</v>
      </c>
      <c r="F37" s="11"/>
      <c r="G37" s="11"/>
      <c r="H37" s="11"/>
      <c r="I37" s="11">
        <v>85</v>
      </c>
      <c r="J37" s="11"/>
      <c r="K37" s="11"/>
      <c r="L37" s="4">
        <f t="shared" si="0"/>
        <v>85</v>
      </c>
      <c r="M37" s="7" t="s">
        <v>249</v>
      </c>
      <c r="N37" s="7" t="s">
        <v>164</v>
      </c>
      <c r="O37" s="7" t="s">
        <v>250</v>
      </c>
    </row>
    <row r="38" spans="1:15" ht="30" customHeight="1" x14ac:dyDescent="0.3">
      <c r="A38" s="7" t="s">
        <v>1040</v>
      </c>
      <c r="B38" s="8">
        <v>45615</v>
      </c>
      <c r="C38" s="9" t="s">
        <v>845</v>
      </c>
      <c r="D38" s="9" t="s">
        <v>6</v>
      </c>
      <c r="E38" s="9" t="s">
        <v>847</v>
      </c>
      <c r="F38" s="4"/>
      <c r="G38" s="11"/>
      <c r="H38" s="11"/>
      <c r="I38" s="11">
        <v>90</v>
      </c>
      <c r="J38" s="11"/>
      <c r="K38" s="11"/>
      <c r="L38" s="4">
        <f t="shared" si="0"/>
        <v>90</v>
      </c>
      <c r="M38" s="7" t="s">
        <v>163</v>
      </c>
      <c r="N38" s="7" t="s">
        <v>107</v>
      </c>
      <c r="O38" s="7" t="s">
        <v>361</v>
      </c>
    </row>
    <row r="39" spans="1:15" ht="30" customHeight="1" x14ac:dyDescent="0.3">
      <c r="A39" s="7" t="s">
        <v>1041</v>
      </c>
      <c r="B39" s="8">
        <v>45615</v>
      </c>
      <c r="C39" s="9" t="s">
        <v>1042</v>
      </c>
      <c r="D39" s="9" t="s">
        <v>214</v>
      </c>
      <c r="E39" s="9" t="s">
        <v>1043</v>
      </c>
      <c r="F39" s="4">
        <v>35500</v>
      </c>
      <c r="G39" s="11">
        <v>76</v>
      </c>
      <c r="H39" s="11"/>
      <c r="I39" s="11"/>
      <c r="J39" s="11"/>
      <c r="K39" s="11"/>
      <c r="L39" s="4">
        <f t="shared" si="0"/>
        <v>76</v>
      </c>
      <c r="M39" s="7" t="s">
        <v>255</v>
      </c>
      <c r="N39" s="7"/>
      <c r="O39" s="7" t="s">
        <v>1044</v>
      </c>
    </row>
    <row r="40" spans="1:15" ht="30" customHeight="1" x14ac:dyDescent="0.3">
      <c r="A40" s="7" t="s">
        <v>1045</v>
      </c>
      <c r="B40" s="8">
        <v>45615</v>
      </c>
      <c r="C40" s="9" t="s">
        <v>451</v>
      </c>
      <c r="D40" s="9" t="s">
        <v>8</v>
      </c>
      <c r="E40" s="9" t="s">
        <v>1046</v>
      </c>
      <c r="F40" s="11"/>
      <c r="G40" s="11"/>
      <c r="H40" s="11"/>
      <c r="I40" s="11"/>
      <c r="J40" s="11"/>
      <c r="K40" s="11">
        <v>20</v>
      </c>
      <c r="L40" s="4">
        <f t="shared" si="0"/>
        <v>20</v>
      </c>
      <c r="M40" s="7" t="s">
        <v>554</v>
      </c>
      <c r="N40" s="7" t="s">
        <v>135</v>
      </c>
      <c r="O40" s="7" t="s">
        <v>1047</v>
      </c>
    </row>
    <row r="41" spans="1:15" ht="30" customHeight="1" x14ac:dyDescent="0.3">
      <c r="A41" s="7" t="s">
        <v>1048</v>
      </c>
      <c r="B41" s="8">
        <v>45616</v>
      </c>
      <c r="C41" s="2" t="s">
        <v>1049</v>
      </c>
      <c r="D41" s="2" t="s">
        <v>1050</v>
      </c>
      <c r="E41" s="9" t="s">
        <v>1051</v>
      </c>
      <c r="F41" s="4">
        <v>450000</v>
      </c>
      <c r="G41" s="11">
        <v>1538.75</v>
      </c>
      <c r="H41" s="11">
        <v>100</v>
      </c>
      <c r="I41" s="11"/>
      <c r="J41" s="11"/>
      <c r="K41" s="11"/>
      <c r="L41" s="4">
        <f t="shared" si="0"/>
        <v>1638.75</v>
      </c>
      <c r="M41" s="7" t="s">
        <v>1052</v>
      </c>
      <c r="N41" s="7" t="s">
        <v>135</v>
      </c>
      <c r="O41" s="7" t="s">
        <v>165</v>
      </c>
    </row>
    <row r="42" spans="1:15" ht="30" customHeight="1" x14ac:dyDescent="0.3">
      <c r="A42" s="7" t="s">
        <v>1053</v>
      </c>
      <c r="B42" s="8">
        <v>45616</v>
      </c>
      <c r="C42" s="9" t="s">
        <v>1049</v>
      </c>
      <c r="D42" s="9" t="s">
        <v>1054</v>
      </c>
      <c r="E42" s="9" t="s">
        <v>1051</v>
      </c>
      <c r="F42" s="11"/>
      <c r="G42" s="11"/>
      <c r="H42" s="11"/>
      <c r="I42" s="11"/>
      <c r="J42" s="11">
        <v>30</v>
      </c>
      <c r="K42" s="11">
        <v>27.5</v>
      </c>
      <c r="L42" s="4">
        <f t="shared" si="0"/>
        <v>57.5</v>
      </c>
      <c r="M42" s="7" t="s">
        <v>1052</v>
      </c>
      <c r="N42" s="7" t="s">
        <v>135</v>
      </c>
      <c r="O42" s="7" t="s">
        <v>165</v>
      </c>
    </row>
    <row r="43" spans="1:15" ht="30" customHeight="1" x14ac:dyDescent="0.3">
      <c r="A43" s="7" t="s">
        <v>1055</v>
      </c>
      <c r="B43" s="8">
        <v>45616</v>
      </c>
      <c r="C43" s="9" t="s">
        <v>1049</v>
      </c>
      <c r="D43" s="9" t="s">
        <v>1056</v>
      </c>
      <c r="E43" s="9" t="s">
        <v>1051</v>
      </c>
      <c r="F43" s="4">
        <v>50000</v>
      </c>
      <c r="G43" s="11">
        <v>560</v>
      </c>
      <c r="H43" s="11"/>
      <c r="I43" s="11"/>
      <c r="J43" s="11"/>
      <c r="K43" s="11"/>
      <c r="L43" s="4">
        <f t="shared" si="0"/>
        <v>560</v>
      </c>
      <c r="M43" s="7" t="s">
        <v>1052</v>
      </c>
      <c r="N43" s="7" t="s">
        <v>135</v>
      </c>
      <c r="O43" s="7" t="s">
        <v>165</v>
      </c>
    </row>
    <row r="44" spans="1:15" ht="30" customHeight="1" x14ac:dyDescent="0.3">
      <c r="A44" s="7" t="s">
        <v>1057</v>
      </c>
      <c r="B44" s="8">
        <v>45616</v>
      </c>
      <c r="C44" s="9" t="s">
        <v>1058</v>
      </c>
      <c r="D44" s="9" t="s">
        <v>111</v>
      </c>
      <c r="E44" s="9" t="s">
        <v>1059</v>
      </c>
      <c r="F44" s="4">
        <v>65000</v>
      </c>
      <c r="G44" s="11">
        <v>218.75</v>
      </c>
      <c r="H44" s="11"/>
      <c r="I44" s="11"/>
      <c r="J44" s="11"/>
      <c r="K44" s="11"/>
      <c r="L44" s="4">
        <f t="shared" si="0"/>
        <v>218.75</v>
      </c>
      <c r="M44" s="7" t="s">
        <v>322</v>
      </c>
      <c r="N44" s="7"/>
      <c r="O44" s="7" t="s">
        <v>584</v>
      </c>
    </row>
    <row r="45" spans="1:15" ht="30" customHeight="1" x14ac:dyDescent="0.3">
      <c r="A45" s="7" t="s">
        <v>1060</v>
      </c>
      <c r="B45" s="8">
        <v>45617</v>
      </c>
      <c r="C45" s="9" t="s">
        <v>944</v>
      </c>
      <c r="D45" s="9" t="s">
        <v>6</v>
      </c>
      <c r="E45" s="9" t="s">
        <v>851</v>
      </c>
      <c r="F45" s="11"/>
      <c r="G45" s="11"/>
      <c r="H45" s="11"/>
      <c r="I45" s="11">
        <v>65</v>
      </c>
      <c r="J45" s="11"/>
      <c r="K45" s="11"/>
      <c r="L45" s="4">
        <f t="shared" si="0"/>
        <v>65</v>
      </c>
      <c r="M45" s="7" t="s">
        <v>583</v>
      </c>
      <c r="N45" s="7"/>
      <c r="O45" s="7" t="s">
        <v>852</v>
      </c>
    </row>
    <row r="46" spans="1:15" ht="30" customHeight="1" x14ac:dyDescent="0.3">
      <c r="A46" s="7" t="s">
        <v>1061</v>
      </c>
      <c r="B46" s="8">
        <v>45617</v>
      </c>
      <c r="C46" s="9" t="s">
        <v>1062</v>
      </c>
      <c r="D46" s="9" t="s">
        <v>327</v>
      </c>
      <c r="E46" s="9" t="s">
        <v>1063</v>
      </c>
      <c r="F46" s="4">
        <v>4340</v>
      </c>
      <c r="G46" s="11">
        <v>40</v>
      </c>
      <c r="H46" s="11"/>
      <c r="I46" s="11"/>
      <c r="J46" s="11"/>
      <c r="K46" s="11"/>
      <c r="L46" s="4">
        <f t="shared" si="0"/>
        <v>40</v>
      </c>
      <c r="M46" s="7" t="s">
        <v>464</v>
      </c>
      <c r="N46" s="7"/>
      <c r="O46" s="7" t="s">
        <v>1064</v>
      </c>
    </row>
    <row r="47" spans="1:15" ht="30" customHeight="1" x14ac:dyDescent="0.3">
      <c r="A47" s="7" t="s">
        <v>1065</v>
      </c>
      <c r="B47" s="8">
        <v>45618</v>
      </c>
      <c r="C47" s="9" t="s">
        <v>1066</v>
      </c>
      <c r="D47" s="9" t="s">
        <v>950</v>
      </c>
      <c r="E47" s="9" t="s">
        <v>1067</v>
      </c>
      <c r="F47" s="4">
        <v>83995</v>
      </c>
      <c r="G47" s="11">
        <v>50</v>
      </c>
      <c r="H47" s="11"/>
      <c r="I47" s="11"/>
      <c r="J47" s="11"/>
      <c r="K47" s="11"/>
      <c r="L47" s="4">
        <f t="shared" si="0"/>
        <v>50</v>
      </c>
      <c r="M47" s="7" t="s">
        <v>1068</v>
      </c>
      <c r="N47" s="7" t="s">
        <v>135</v>
      </c>
      <c r="O47" s="7" t="s">
        <v>1069</v>
      </c>
    </row>
    <row r="48" spans="1:15" ht="30" customHeight="1" x14ac:dyDescent="0.3">
      <c r="A48" s="7" t="s">
        <v>1070</v>
      </c>
      <c r="B48" s="8">
        <v>45621</v>
      </c>
      <c r="C48" s="9" t="s">
        <v>1071</v>
      </c>
      <c r="D48" s="9" t="s">
        <v>192</v>
      </c>
      <c r="E48" s="9" t="s">
        <v>1072</v>
      </c>
      <c r="F48" s="4">
        <v>200000</v>
      </c>
      <c r="G48" s="11">
        <v>0</v>
      </c>
      <c r="H48" s="11"/>
      <c r="I48" s="11"/>
      <c r="J48" s="11"/>
      <c r="K48" s="11"/>
      <c r="L48" s="4">
        <f t="shared" si="0"/>
        <v>0</v>
      </c>
      <c r="M48" s="7" t="s">
        <v>1073</v>
      </c>
      <c r="N48" s="7" t="s">
        <v>69</v>
      </c>
      <c r="O48" s="7" t="s">
        <v>136</v>
      </c>
    </row>
    <row r="49" spans="1:15" ht="30" customHeight="1" x14ac:dyDescent="0.3">
      <c r="A49" s="7" t="s">
        <v>1074</v>
      </c>
      <c r="B49" s="8">
        <v>45621</v>
      </c>
      <c r="C49" s="9" t="s">
        <v>586</v>
      </c>
      <c r="D49" s="9" t="s">
        <v>6</v>
      </c>
      <c r="E49" s="9" t="s">
        <v>588</v>
      </c>
      <c r="F49" s="11"/>
      <c r="G49" s="11"/>
      <c r="H49" s="11"/>
      <c r="I49" s="11">
        <v>90</v>
      </c>
      <c r="J49" s="11"/>
      <c r="K49" s="11"/>
      <c r="L49" s="4">
        <f t="shared" si="0"/>
        <v>90</v>
      </c>
      <c r="M49" s="7" t="s">
        <v>531</v>
      </c>
      <c r="N49" s="7"/>
      <c r="O49" s="7" t="s">
        <v>73</v>
      </c>
    </row>
    <row r="50" spans="1:15" ht="30" customHeight="1" x14ac:dyDescent="0.3">
      <c r="A50" s="7" t="s">
        <v>1075</v>
      </c>
      <c r="B50" s="8">
        <v>45623</v>
      </c>
      <c r="C50" s="9" t="s">
        <v>1076</v>
      </c>
      <c r="D50" s="9" t="s">
        <v>327</v>
      </c>
      <c r="E50" s="9" t="s">
        <v>1077</v>
      </c>
      <c r="F50" s="4">
        <v>7700</v>
      </c>
      <c r="G50" s="11">
        <v>48</v>
      </c>
      <c r="H50" s="11"/>
      <c r="I50" s="11"/>
      <c r="J50" s="11"/>
      <c r="K50" s="11"/>
      <c r="L50" s="4">
        <f t="shared" si="0"/>
        <v>48</v>
      </c>
      <c r="M50" s="7" t="s">
        <v>163</v>
      </c>
      <c r="N50" s="7" t="s">
        <v>164</v>
      </c>
      <c r="O50" s="7" t="s">
        <v>130</v>
      </c>
    </row>
    <row r="51" spans="1:15" ht="30" customHeight="1" x14ac:dyDescent="0.3">
      <c r="A51" s="7" t="s">
        <v>1078</v>
      </c>
      <c r="B51" s="8">
        <v>45623</v>
      </c>
      <c r="C51" s="9" t="s">
        <v>1079</v>
      </c>
      <c r="D51" s="9" t="s">
        <v>327</v>
      </c>
      <c r="E51" s="9" t="s">
        <v>1080</v>
      </c>
      <c r="F51" s="4">
        <v>6680</v>
      </c>
      <c r="G51" s="11">
        <v>150</v>
      </c>
      <c r="H51" s="11"/>
      <c r="I51" s="11"/>
      <c r="J51" s="11"/>
      <c r="K51" s="11"/>
      <c r="L51" s="4">
        <f t="shared" si="0"/>
        <v>150</v>
      </c>
      <c r="M51" s="7" t="s">
        <v>410</v>
      </c>
      <c r="N51" s="7"/>
      <c r="O51" s="7" t="s">
        <v>312</v>
      </c>
    </row>
    <row r="52" spans="1:15" ht="30" customHeight="1" x14ac:dyDescent="0.3">
      <c r="A52" s="7" t="s">
        <v>1081</v>
      </c>
      <c r="B52" s="8">
        <v>45623</v>
      </c>
      <c r="C52" s="9" t="s">
        <v>731</v>
      </c>
      <c r="D52" s="9" t="s">
        <v>111</v>
      </c>
      <c r="E52" s="9" t="s">
        <v>1082</v>
      </c>
      <c r="F52" s="4">
        <v>5427</v>
      </c>
      <c r="G52" s="11">
        <v>80</v>
      </c>
      <c r="H52" s="11"/>
      <c r="I52" s="11"/>
      <c r="J52" s="11"/>
      <c r="K52" s="11"/>
      <c r="L52" s="4">
        <f t="shared" si="0"/>
        <v>80</v>
      </c>
      <c r="M52" s="7" t="s">
        <v>378</v>
      </c>
      <c r="N52" s="7"/>
      <c r="O52" s="7" t="s">
        <v>1083</v>
      </c>
    </row>
    <row r="53" spans="1:15" ht="30" customHeight="1" x14ac:dyDescent="0.3">
      <c r="A53" s="7"/>
      <c r="B53" s="8"/>
      <c r="C53" s="9"/>
      <c r="D53" s="2"/>
      <c r="E53" s="9"/>
      <c r="F53" s="4"/>
      <c r="G53" s="11"/>
      <c r="H53" s="11"/>
      <c r="I53" s="11"/>
      <c r="J53" s="11"/>
      <c r="K53" s="11"/>
      <c r="L53" s="4">
        <f t="shared" si="0"/>
        <v>0</v>
      </c>
      <c r="M53" s="7"/>
      <c r="N53" s="7"/>
      <c r="O53" s="7"/>
    </row>
    <row r="54" spans="1:15" ht="30" customHeight="1" x14ac:dyDescent="0.3">
      <c r="A54" s="7"/>
      <c r="B54" s="8"/>
      <c r="C54" s="9"/>
      <c r="D54" s="9"/>
      <c r="E54" s="9"/>
      <c r="F54" s="11"/>
      <c r="G54" s="11"/>
      <c r="H54" s="11"/>
      <c r="I54" s="11"/>
      <c r="J54" s="11"/>
      <c r="K54" s="11"/>
      <c r="L54" s="4">
        <f t="shared" si="0"/>
        <v>0</v>
      </c>
      <c r="M54" s="7"/>
      <c r="N54" s="7"/>
      <c r="O54" s="7"/>
    </row>
    <row r="55" spans="1:15" ht="30" customHeight="1" x14ac:dyDescent="0.3">
      <c r="A55" s="7"/>
      <c r="B55" s="8"/>
      <c r="C55" s="9"/>
      <c r="D55" s="2"/>
      <c r="E55" s="9"/>
      <c r="F55" s="4"/>
      <c r="G55" s="11"/>
      <c r="H55" s="11"/>
      <c r="I55" s="11"/>
      <c r="J55" s="11"/>
      <c r="K55" s="11"/>
      <c r="L55" s="4">
        <f t="shared" si="0"/>
        <v>0</v>
      </c>
      <c r="M55" s="7"/>
      <c r="N55" s="7"/>
      <c r="O55" s="7"/>
    </row>
    <row r="56" spans="1:15" ht="30" customHeight="1" x14ac:dyDescent="0.3">
      <c r="A56" s="7"/>
      <c r="B56" s="8"/>
      <c r="C56" s="9"/>
      <c r="D56" s="9"/>
      <c r="E56" s="9"/>
      <c r="F56" s="11"/>
      <c r="G56" s="11"/>
      <c r="H56" s="11"/>
      <c r="I56" s="11"/>
      <c r="J56" s="11"/>
      <c r="K56" s="11"/>
      <c r="L56" s="4">
        <f t="shared" si="0"/>
        <v>0</v>
      </c>
      <c r="M56" s="7"/>
      <c r="N56" s="7"/>
      <c r="O56" s="7"/>
    </row>
    <row r="57" spans="1:15" ht="30" customHeight="1" x14ac:dyDescent="0.3">
      <c r="A57" s="81"/>
      <c r="B57" s="71" t="s">
        <v>9</v>
      </c>
      <c r="C57" s="12" t="s">
        <v>32</v>
      </c>
      <c r="D57" s="12"/>
      <c r="E57" s="12" t="s">
        <v>13</v>
      </c>
      <c r="F57" s="13">
        <f t="shared" ref="F57:K57" si="1">SUM(F3:F56)</f>
        <v>4188019</v>
      </c>
      <c r="G57" s="13">
        <f t="shared" si="1"/>
        <v>12773.8</v>
      </c>
      <c r="H57" s="13">
        <f t="shared" si="1"/>
        <v>600</v>
      </c>
      <c r="I57" s="13">
        <f>SUM(I3:I56)</f>
        <v>965</v>
      </c>
      <c r="J57" s="13">
        <f t="shared" si="1"/>
        <v>185</v>
      </c>
      <c r="K57" s="13">
        <f t="shared" si="1"/>
        <v>107.5</v>
      </c>
      <c r="L57" s="13">
        <f>SUM(L3:L56)</f>
        <v>14631.3</v>
      </c>
      <c r="M57" s="78"/>
      <c r="N57" s="15"/>
      <c r="O57" s="14"/>
    </row>
    <row r="58" spans="1:15" ht="30" customHeight="1" thickBot="1" x14ac:dyDescent="0.35">
      <c r="A58" s="69" t="s">
        <v>14</v>
      </c>
      <c r="B58" s="70" t="s">
        <v>9</v>
      </c>
      <c r="C58" s="16" t="s">
        <v>32</v>
      </c>
      <c r="D58" s="16"/>
      <c r="E58" s="16"/>
      <c r="F58" s="17">
        <f>'October 2024'!F63+F57</f>
        <v>19451302.370000001</v>
      </c>
      <c r="G58" s="17">
        <f>'October 2024'!G63+G57</f>
        <v>82008.61</v>
      </c>
      <c r="H58" s="17">
        <f>'October 2024'!H63+H57</f>
        <v>3800</v>
      </c>
      <c r="I58" s="17">
        <f>'October 2024'!I63+I57</f>
        <v>3700</v>
      </c>
      <c r="J58" s="17">
        <f>'October 2024'!J63+J57</f>
        <v>1020</v>
      </c>
      <c r="K58" s="17">
        <f>'October 2024'!K63+K57</f>
        <v>405</v>
      </c>
      <c r="L58" s="17">
        <f>'October 2024'!L63+L57</f>
        <v>90933.61</v>
      </c>
      <c r="M58" s="75"/>
      <c r="N58" s="18"/>
      <c r="O58" s="18"/>
    </row>
    <row r="59" spans="1:15" ht="63.75" customHeight="1" x14ac:dyDescent="0.3">
      <c r="A59" s="7"/>
      <c r="B59" s="178"/>
      <c r="C59" s="179" t="s">
        <v>1022</v>
      </c>
      <c r="D59" s="180"/>
      <c r="E59" s="180"/>
      <c r="F59" s="21" t="s">
        <v>15</v>
      </c>
      <c r="G59" s="22" t="s">
        <v>16</v>
      </c>
      <c r="H59" s="23"/>
      <c r="I59" s="24" t="s">
        <v>9</v>
      </c>
      <c r="J59" s="10"/>
      <c r="K59" s="10"/>
      <c r="L59" s="77"/>
      <c r="M59" s="72" t="s">
        <v>33</v>
      </c>
      <c r="N59" s="73" t="s">
        <v>34</v>
      </c>
      <c r="O59" s="74" t="s">
        <v>35</v>
      </c>
    </row>
    <row r="60" spans="1:15" ht="30" customHeight="1" x14ac:dyDescent="0.3">
      <c r="A60" s="7"/>
      <c r="B60" s="178"/>
      <c r="C60" s="181"/>
      <c r="D60" s="103"/>
      <c r="E60" s="26" t="s">
        <v>41</v>
      </c>
      <c r="F60" s="14" t="s">
        <v>748</v>
      </c>
      <c r="G60" s="27">
        <v>40</v>
      </c>
      <c r="H60" s="28"/>
      <c r="I60" s="29">
        <v>40</v>
      </c>
      <c r="J60" s="30" t="s">
        <v>32</v>
      </c>
      <c r="K60" s="30"/>
      <c r="L60" s="31"/>
      <c r="M60" s="76" t="s">
        <v>36</v>
      </c>
      <c r="N60" s="79" t="s">
        <v>37</v>
      </c>
      <c r="O60" s="80" t="str">
        <f>N60</f>
        <v>0</v>
      </c>
    </row>
    <row r="61" spans="1:15" ht="30" customHeight="1" x14ac:dyDescent="0.3">
      <c r="A61" s="1"/>
      <c r="B61" s="6"/>
      <c r="C61" s="182"/>
      <c r="D61" s="2"/>
      <c r="E61" s="26" t="s">
        <v>17</v>
      </c>
      <c r="F61" s="14" t="s">
        <v>937</v>
      </c>
      <c r="G61" s="27">
        <v>150</v>
      </c>
      <c r="H61" s="28"/>
      <c r="I61" s="29">
        <v>150</v>
      </c>
      <c r="J61" s="32" t="s">
        <v>18</v>
      </c>
      <c r="K61" s="32"/>
      <c r="L61" s="33">
        <f>L57+I67</f>
        <v>15322.3</v>
      </c>
      <c r="M61" s="7"/>
      <c r="N61" s="7"/>
      <c r="O61" s="7"/>
    </row>
    <row r="62" spans="1:15" ht="30" customHeight="1" x14ac:dyDescent="0.3">
      <c r="A62" s="7"/>
      <c r="B62" s="8" t="s">
        <v>38</v>
      </c>
      <c r="C62" s="103"/>
      <c r="D62" s="103"/>
      <c r="E62" s="26" t="s">
        <v>19</v>
      </c>
      <c r="F62" s="14"/>
      <c r="G62" s="27"/>
      <c r="H62" s="28"/>
      <c r="I62" s="29"/>
      <c r="J62" s="34" t="s">
        <v>13</v>
      </c>
      <c r="K62" s="34"/>
      <c r="L62" s="35" t="s">
        <v>32</v>
      </c>
      <c r="M62" s="7"/>
      <c r="N62" s="7"/>
      <c r="O62" s="7"/>
    </row>
    <row r="63" spans="1:15" ht="30" customHeight="1" x14ac:dyDescent="0.3">
      <c r="A63" s="7"/>
      <c r="B63" s="8"/>
      <c r="C63" s="25"/>
      <c r="D63" s="26"/>
      <c r="E63" s="26" t="s">
        <v>20</v>
      </c>
      <c r="F63" s="14" t="s">
        <v>1084</v>
      </c>
      <c r="G63" s="27">
        <v>501</v>
      </c>
      <c r="H63" s="28"/>
      <c r="I63" s="29">
        <v>501</v>
      </c>
      <c r="J63" s="28"/>
      <c r="K63" s="28"/>
      <c r="L63" s="36"/>
      <c r="M63" s="7"/>
      <c r="N63" s="7"/>
      <c r="O63" s="7"/>
    </row>
    <row r="64" spans="1:15" ht="30" customHeight="1" thickBot="1" x14ac:dyDescent="0.35">
      <c r="A64" s="7" t="s">
        <v>32</v>
      </c>
      <c r="B64" s="8"/>
      <c r="C64" s="37" t="s">
        <v>25</v>
      </c>
      <c r="D64" s="26" t="s">
        <v>26</v>
      </c>
      <c r="E64" s="26" t="s">
        <v>21</v>
      </c>
      <c r="F64" s="14"/>
      <c r="G64" s="27"/>
      <c r="H64" s="28"/>
      <c r="I64" s="29"/>
      <c r="K64" s="28"/>
      <c r="L64" s="36"/>
      <c r="M64" s="7"/>
      <c r="N64" s="7"/>
      <c r="O64" s="7"/>
    </row>
    <row r="65" spans="1:15" ht="30" customHeight="1" thickBot="1" x14ac:dyDescent="0.35">
      <c r="A65" s="7"/>
      <c r="B65" s="8"/>
      <c r="C65" s="41"/>
      <c r="D65" s="42"/>
      <c r="E65" s="42" t="s">
        <v>22</v>
      </c>
      <c r="F65" s="43"/>
      <c r="G65" s="27"/>
      <c r="H65" s="45"/>
      <c r="I65" s="29"/>
      <c r="J65" s="161" t="s">
        <v>49</v>
      </c>
      <c r="K65" s="162"/>
      <c r="L65" s="163"/>
      <c r="M65" s="7"/>
      <c r="N65" s="7"/>
      <c r="O65" s="7"/>
    </row>
    <row r="66" spans="1:15" ht="30" customHeight="1" thickBot="1" x14ac:dyDescent="0.35">
      <c r="A66" s="7"/>
      <c r="B66" s="49"/>
      <c r="C66" s="9"/>
      <c r="D66" s="42"/>
      <c r="E66" s="50" t="s">
        <v>27</v>
      </c>
      <c r="F66" s="51"/>
      <c r="G66" s="52">
        <v>0</v>
      </c>
      <c r="H66" s="45"/>
      <c r="I66" s="53">
        <f t="shared" ref="I66" si="2">G66</f>
        <v>0</v>
      </c>
      <c r="J66" s="164" t="s">
        <v>28</v>
      </c>
      <c r="K66" s="47"/>
      <c r="L66" s="165"/>
      <c r="M66" s="7"/>
      <c r="N66" s="7"/>
      <c r="O66" s="7"/>
    </row>
    <row r="67" spans="1:15" ht="30" customHeight="1" thickBot="1" x14ac:dyDescent="0.35">
      <c r="A67" s="7"/>
      <c r="B67" s="8"/>
      <c r="C67" s="54"/>
      <c r="D67" s="55"/>
      <c r="E67" s="56" t="s">
        <v>23</v>
      </c>
      <c r="F67" s="57"/>
      <c r="G67" s="58"/>
      <c r="H67" s="57"/>
      <c r="I67" s="59">
        <f>I60+I61+I62+I63+I64+I65-I66</f>
        <v>691</v>
      </c>
      <c r="J67" s="166" t="s">
        <v>13</v>
      </c>
      <c r="K67" s="167">
        <f>L58+I68</f>
        <v>95051.61</v>
      </c>
      <c r="L67" s="168" t="s">
        <v>32</v>
      </c>
      <c r="M67" s="7"/>
      <c r="N67" s="7"/>
      <c r="O67" s="7"/>
    </row>
    <row r="68" spans="1:15" ht="30" customHeight="1" thickBot="1" x14ac:dyDescent="0.35">
      <c r="A68" s="7"/>
      <c r="B68" s="8"/>
      <c r="C68" s="62"/>
      <c r="D68" s="63"/>
      <c r="E68" s="64" t="s">
        <v>24</v>
      </c>
      <c r="F68" s="65"/>
      <c r="G68" s="66"/>
      <c r="H68" s="65"/>
      <c r="I68" s="67">
        <f>I67+'October 2024'!I73</f>
        <v>4118</v>
      </c>
      <c r="J68" s="10"/>
      <c r="K68" s="10"/>
      <c r="L68" s="11"/>
      <c r="M68" s="7"/>
      <c r="N68" s="7"/>
      <c r="O68" s="7"/>
    </row>
  </sheetData>
  <printOptions horizontalCentered="1" verticalCentered="1" gridLines="1"/>
  <pageMargins left="0" right="0" top="0" bottom="0" header="0" footer="0"/>
  <pageSetup scale="33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fitToPage="1"/>
  </sheetPr>
  <dimension ref="A1:O68"/>
  <sheetViews>
    <sheetView view="pageBreakPreview" topLeftCell="A19" zoomScale="60" zoomScaleNormal="100" workbookViewId="0">
      <selection activeCell="K67" sqref="K67"/>
    </sheetView>
  </sheetViews>
  <sheetFormatPr defaultColWidth="9.140625" defaultRowHeight="30" customHeight="1" x14ac:dyDescent="0.3"/>
  <cols>
    <col min="1" max="1" width="25.42578125" style="68" customWidth="1"/>
    <col min="2" max="2" width="15.140625" style="5" customWidth="1"/>
    <col min="3" max="3" width="26.5703125" style="5" customWidth="1"/>
    <col min="4" max="4" width="38" style="5" customWidth="1"/>
    <col min="5" max="5" width="47.42578125" style="5" customWidth="1"/>
    <col min="6" max="6" width="23" style="5" customWidth="1"/>
    <col min="7" max="7" width="18" style="5" customWidth="1"/>
    <col min="8" max="8" width="15" style="5" customWidth="1"/>
    <col min="9" max="9" width="15.42578125" style="5" customWidth="1"/>
    <col min="10" max="10" width="15.140625" style="5" customWidth="1"/>
    <col min="11" max="11" width="20.28515625" style="5" customWidth="1"/>
    <col min="12" max="12" width="21.140625" style="5" customWidth="1"/>
    <col min="13" max="13" width="16" style="5" customWidth="1"/>
    <col min="14" max="14" width="13.42578125" style="5" bestFit="1" customWidth="1"/>
    <col min="15" max="15" width="12" style="5" customWidth="1"/>
    <col min="16" max="16" width="3.140625" style="5" customWidth="1"/>
    <col min="17" max="16384" width="9.140625" style="5"/>
  </cols>
  <sheetData>
    <row r="1" spans="1:15" ht="30" customHeight="1" x14ac:dyDescent="0.4">
      <c r="A1" s="187" t="s">
        <v>43</v>
      </c>
      <c r="B1" s="187" t="s">
        <v>57</v>
      </c>
      <c r="C1" s="2" t="s">
        <v>32</v>
      </c>
      <c r="D1" s="2"/>
      <c r="E1" s="2"/>
      <c r="F1" s="3"/>
      <c r="G1" s="4"/>
      <c r="H1" s="3"/>
      <c r="I1" s="3"/>
      <c r="J1" s="3"/>
      <c r="K1" s="3"/>
      <c r="L1" s="4"/>
      <c r="M1" s="1"/>
      <c r="N1" s="1"/>
      <c r="O1" s="1"/>
    </row>
    <row r="2" spans="1:15" ht="20.25" x14ac:dyDescent="0.3">
      <c r="A2" s="1" t="s">
        <v>0</v>
      </c>
      <c r="B2" s="6" t="s">
        <v>1</v>
      </c>
      <c r="C2" s="2" t="s">
        <v>2</v>
      </c>
      <c r="D2" s="2" t="s">
        <v>39</v>
      </c>
      <c r="E2" s="2" t="s">
        <v>3</v>
      </c>
      <c r="F2" s="3" t="s">
        <v>4</v>
      </c>
      <c r="G2" s="4" t="s">
        <v>0</v>
      </c>
      <c r="H2" s="3" t="s">
        <v>5</v>
      </c>
      <c r="I2" s="3" t="s">
        <v>6</v>
      </c>
      <c r="J2" s="3" t="s">
        <v>7</v>
      </c>
      <c r="K2" s="3" t="s">
        <v>8</v>
      </c>
      <c r="L2" s="4" t="s">
        <v>9</v>
      </c>
      <c r="M2" s="1" t="s">
        <v>10</v>
      </c>
      <c r="N2" s="1" t="s">
        <v>11</v>
      </c>
      <c r="O2" s="1" t="s">
        <v>12</v>
      </c>
    </row>
    <row r="3" spans="1:15" ht="30" customHeight="1" x14ac:dyDescent="0.3">
      <c r="A3" s="7" t="s">
        <v>1085</v>
      </c>
      <c r="B3" s="8">
        <v>45628</v>
      </c>
      <c r="C3" s="9" t="s">
        <v>944</v>
      </c>
      <c r="D3" s="9" t="s">
        <v>6</v>
      </c>
      <c r="E3" s="9" t="s">
        <v>1086</v>
      </c>
      <c r="F3" s="4"/>
      <c r="G3" s="11"/>
      <c r="H3" s="11"/>
      <c r="I3" s="4">
        <v>20</v>
      </c>
      <c r="J3" s="4"/>
      <c r="K3" s="4"/>
      <c r="L3" s="4">
        <f>G3+H3+I3+J3+K3</f>
        <v>20</v>
      </c>
      <c r="M3" s="1" t="s">
        <v>1087</v>
      </c>
      <c r="N3" s="1"/>
      <c r="O3" s="1" t="s">
        <v>136</v>
      </c>
    </row>
    <row r="4" spans="1:15" ht="35.1" customHeight="1" x14ac:dyDescent="0.3">
      <c r="A4" s="7" t="s">
        <v>1088</v>
      </c>
      <c r="B4" s="8">
        <v>45628</v>
      </c>
      <c r="C4" s="9" t="s">
        <v>1089</v>
      </c>
      <c r="D4" s="9" t="s">
        <v>364</v>
      </c>
      <c r="E4" s="9" t="s">
        <v>1090</v>
      </c>
      <c r="F4" s="4">
        <v>15000</v>
      </c>
      <c r="G4" s="11">
        <v>50</v>
      </c>
      <c r="H4" s="11"/>
      <c r="I4" s="4"/>
      <c r="J4" s="11"/>
      <c r="K4" s="11"/>
      <c r="L4" s="4">
        <v>50</v>
      </c>
      <c r="M4" s="7" t="s">
        <v>502</v>
      </c>
      <c r="N4" s="7"/>
      <c r="O4" s="7" t="s">
        <v>503</v>
      </c>
    </row>
    <row r="5" spans="1:15" ht="30" customHeight="1" x14ac:dyDescent="0.3">
      <c r="A5" s="7" t="s">
        <v>1091</v>
      </c>
      <c r="B5" s="8">
        <v>45629</v>
      </c>
      <c r="C5" s="9" t="s">
        <v>1092</v>
      </c>
      <c r="D5" s="9" t="s">
        <v>1093</v>
      </c>
      <c r="E5" s="9" t="s">
        <v>1094</v>
      </c>
      <c r="F5" s="4">
        <v>2800</v>
      </c>
      <c r="G5" s="11">
        <v>135</v>
      </c>
      <c r="H5" s="4"/>
      <c r="I5" s="4"/>
      <c r="J5" s="11"/>
      <c r="K5" s="4"/>
      <c r="L5" s="4">
        <f t="shared" ref="L5:L55" si="0">G5+H5+I5+J5+K5</f>
        <v>135</v>
      </c>
      <c r="M5" s="7" t="s">
        <v>1095</v>
      </c>
      <c r="N5" s="7" t="s">
        <v>135</v>
      </c>
      <c r="O5" s="7" t="s">
        <v>1096</v>
      </c>
    </row>
    <row r="6" spans="1:15" ht="30" customHeight="1" x14ac:dyDescent="0.3">
      <c r="A6" s="7" t="s">
        <v>1097</v>
      </c>
      <c r="B6" s="8">
        <v>45629</v>
      </c>
      <c r="C6" s="9" t="s">
        <v>1098</v>
      </c>
      <c r="D6" s="9" t="s">
        <v>709</v>
      </c>
      <c r="E6" s="9" t="s">
        <v>1099</v>
      </c>
      <c r="F6" s="4">
        <v>23000</v>
      </c>
      <c r="G6" s="11">
        <v>50</v>
      </c>
      <c r="H6" s="4"/>
      <c r="I6" s="11"/>
      <c r="J6" s="11"/>
      <c r="K6" s="4"/>
      <c r="L6" s="4">
        <f t="shared" si="0"/>
        <v>50</v>
      </c>
      <c r="M6" s="7" t="s">
        <v>239</v>
      </c>
      <c r="N6" s="7" t="s">
        <v>135</v>
      </c>
      <c r="O6" s="7" t="s">
        <v>226</v>
      </c>
    </row>
    <row r="7" spans="1:15" ht="30" customHeight="1" x14ac:dyDescent="0.3">
      <c r="A7" s="7" t="s">
        <v>1100</v>
      </c>
      <c r="B7" s="82">
        <v>45631</v>
      </c>
      <c r="C7" s="83" t="s">
        <v>1101</v>
      </c>
      <c r="D7" s="9" t="s">
        <v>6</v>
      </c>
      <c r="E7" s="9" t="s">
        <v>873</v>
      </c>
      <c r="F7" s="4"/>
      <c r="G7" s="11"/>
      <c r="H7" s="4"/>
      <c r="I7" s="11">
        <v>105</v>
      </c>
      <c r="J7" s="11"/>
      <c r="K7" s="4"/>
      <c r="L7" s="4">
        <f t="shared" si="0"/>
        <v>105</v>
      </c>
      <c r="M7" s="7" t="s">
        <v>874</v>
      </c>
      <c r="N7" s="7" t="s">
        <v>135</v>
      </c>
      <c r="O7" s="7" t="s">
        <v>73</v>
      </c>
    </row>
    <row r="8" spans="1:15" ht="30" customHeight="1" x14ac:dyDescent="0.3">
      <c r="A8" s="7" t="s">
        <v>1102</v>
      </c>
      <c r="B8" s="8">
        <v>45631</v>
      </c>
      <c r="C8" s="2" t="s">
        <v>1103</v>
      </c>
      <c r="D8" s="2" t="s">
        <v>1104</v>
      </c>
      <c r="E8" s="2" t="s">
        <v>1105</v>
      </c>
      <c r="F8" s="4">
        <v>600000</v>
      </c>
      <c r="G8" s="11">
        <v>1574.55</v>
      </c>
      <c r="H8" s="11">
        <v>100</v>
      </c>
      <c r="I8" s="11"/>
      <c r="J8" s="11"/>
      <c r="K8" s="4"/>
      <c r="L8" s="4">
        <f t="shared" si="0"/>
        <v>1674.55</v>
      </c>
      <c r="M8" s="7" t="s">
        <v>141</v>
      </c>
      <c r="N8" s="7"/>
      <c r="O8" s="7" t="s">
        <v>280</v>
      </c>
    </row>
    <row r="9" spans="1:15" ht="30" customHeight="1" x14ac:dyDescent="0.3">
      <c r="A9" s="7" t="s">
        <v>1106</v>
      </c>
      <c r="B9" s="8">
        <v>45631</v>
      </c>
      <c r="C9" s="9" t="s">
        <v>1103</v>
      </c>
      <c r="D9" s="9" t="s">
        <v>46</v>
      </c>
      <c r="E9" s="9" t="s">
        <v>1105</v>
      </c>
      <c r="F9" s="4"/>
      <c r="G9" s="11"/>
      <c r="H9" s="4"/>
      <c r="I9" s="4"/>
      <c r="J9" s="11">
        <v>45</v>
      </c>
      <c r="K9" s="11"/>
      <c r="L9" s="4">
        <f t="shared" si="0"/>
        <v>45</v>
      </c>
      <c r="M9" s="7" t="s">
        <v>141</v>
      </c>
      <c r="N9" s="7"/>
      <c r="O9" s="7" t="s">
        <v>280</v>
      </c>
    </row>
    <row r="10" spans="1:15" ht="30" customHeight="1" x14ac:dyDescent="0.3">
      <c r="A10" s="7" t="s">
        <v>1107</v>
      </c>
      <c r="B10" s="82">
        <v>45631</v>
      </c>
      <c r="C10" s="83" t="s">
        <v>1103</v>
      </c>
      <c r="D10" s="9" t="s">
        <v>6</v>
      </c>
      <c r="E10" s="9" t="s">
        <v>1105</v>
      </c>
      <c r="F10" s="4"/>
      <c r="G10" s="11"/>
      <c r="H10" s="4"/>
      <c r="I10" s="11">
        <v>130</v>
      </c>
      <c r="J10" s="11"/>
      <c r="K10" s="4"/>
      <c r="L10" s="4">
        <f t="shared" si="0"/>
        <v>130</v>
      </c>
      <c r="M10" s="7" t="s">
        <v>141</v>
      </c>
      <c r="N10" s="7"/>
      <c r="O10" s="7" t="s">
        <v>280</v>
      </c>
    </row>
    <row r="11" spans="1:15" ht="30" customHeight="1" x14ac:dyDescent="0.3">
      <c r="A11" s="7" t="s">
        <v>1108</v>
      </c>
      <c r="B11" s="8">
        <v>45631</v>
      </c>
      <c r="C11" s="9" t="s">
        <v>1109</v>
      </c>
      <c r="D11" s="9" t="s">
        <v>1110</v>
      </c>
      <c r="E11" s="9" t="s">
        <v>133</v>
      </c>
      <c r="F11" s="4">
        <v>75000</v>
      </c>
      <c r="G11" s="11">
        <v>425</v>
      </c>
      <c r="H11" s="4"/>
      <c r="I11" s="11"/>
      <c r="J11" s="11"/>
      <c r="K11" s="4"/>
      <c r="L11" s="4">
        <f t="shared" si="0"/>
        <v>425</v>
      </c>
      <c r="M11" s="7" t="s">
        <v>134</v>
      </c>
      <c r="N11" s="7" t="s">
        <v>135</v>
      </c>
      <c r="O11" s="7" t="s">
        <v>136</v>
      </c>
    </row>
    <row r="12" spans="1:15" ht="30" customHeight="1" x14ac:dyDescent="0.3">
      <c r="A12" s="7" t="s">
        <v>1111</v>
      </c>
      <c r="B12" s="8">
        <v>45631</v>
      </c>
      <c r="C12" s="9" t="s">
        <v>1112</v>
      </c>
      <c r="D12" s="9" t="s">
        <v>98</v>
      </c>
      <c r="E12" s="9" t="s">
        <v>1113</v>
      </c>
      <c r="F12" s="4">
        <v>140000</v>
      </c>
      <c r="G12" s="11">
        <v>700</v>
      </c>
      <c r="H12" s="11"/>
      <c r="I12" s="11"/>
      <c r="J12" s="11"/>
      <c r="K12" s="4"/>
      <c r="L12" s="4">
        <f t="shared" si="0"/>
        <v>700</v>
      </c>
      <c r="M12" s="7" t="s">
        <v>355</v>
      </c>
      <c r="N12" s="7"/>
      <c r="O12" s="7" t="s">
        <v>1069</v>
      </c>
    </row>
    <row r="13" spans="1:15" ht="30" customHeight="1" x14ac:dyDescent="0.3">
      <c r="A13" s="7" t="s">
        <v>1114</v>
      </c>
      <c r="B13" s="8">
        <v>45632</v>
      </c>
      <c r="C13" s="2" t="s">
        <v>1115</v>
      </c>
      <c r="D13" s="2" t="s">
        <v>1116</v>
      </c>
      <c r="E13" s="2" t="s">
        <v>1117</v>
      </c>
      <c r="F13" s="4">
        <v>200000</v>
      </c>
      <c r="G13" s="11">
        <v>729.5</v>
      </c>
      <c r="H13" s="11">
        <v>100</v>
      </c>
      <c r="I13" s="4"/>
      <c r="J13" s="11"/>
      <c r="K13" s="4"/>
      <c r="L13" s="4">
        <f t="shared" si="0"/>
        <v>829.5</v>
      </c>
      <c r="M13" s="7" t="s">
        <v>1087</v>
      </c>
      <c r="N13" s="7"/>
      <c r="O13" s="7" t="s">
        <v>1118</v>
      </c>
    </row>
    <row r="14" spans="1:15" ht="30" customHeight="1" x14ac:dyDescent="0.3">
      <c r="A14" s="7" t="s">
        <v>1119</v>
      </c>
      <c r="B14" s="8">
        <v>45632</v>
      </c>
      <c r="C14" s="9" t="s">
        <v>1115</v>
      </c>
      <c r="D14" s="9" t="s">
        <v>46</v>
      </c>
      <c r="E14" s="9" t="s">
        <v>1117</v>
      </c>
      <c r="F14" s="4"/>
      <c r="G14" s="11"/>
      <c r="H14" s="4"/>
      <c r="I14" s="4"/>
      <c r="J14" s="11">
        <v>20</v>
      </c>
      <c r="K14" s="4"/>
      <c r="L14" s="4">
        <f t="shared" si="0"/>
        <v>20</v>
      </c>
      <c r="M14" s="7" t="s">
        <v>1087</v>
      </c>
      <c r="N14" s="7"/>
      <c r="O14" s="7" t="s">
        <v>1118</v>
      </c>
    </row>
    <row r="15" spans="1:15" ht="30" customHeight="1" x14ac:dyDescent="0.3">
      <c r="A15" s="7" t="s">
        <v>1120</v>
      </c>
      <c r="B15" s="8">
        <v>45632</v>
      </c>
      <c r="C15" s="9" t="s">
        <v>1115</v>
      </c>
      <c r="D15" s="9" t="s">
        <v>6</v>
      </c>
      <c r="E15" s="9" t="s">
        <v>1117</v>
      </c>
      <c r="F15" s="4"/>
      <c r="G15" s="11"/>
      <c r="H15" s="11"/>
      <c r="I15" s="11">
        <v>95</v>
      </c>
      <c r="J15" s="11"/>
      <c r="K15" s="4"/>
      <c r="L15" s="4">
        <f t="shared" si="0"/>
        <v>95</v>
      </c>
      <c r="M15" s="7" t="s">
        <v>1087</v>
      </c>
      <c r="N15" s="7"/>
      <c r="O15" s="7" t="s">
        <v>1118</v>
      </c>
    </row>
    <row r="16" spans="1:15" ht="30" customHeight="1" x14ac:dyDescent="0.3">
      <c r="A16" s="7" t="s">
        <v>1121</v>
      </c>
      <c r="B16" s="8">
        <v>45636</v>
      </c>
      <c r="C16" s="9" t="s">
        <v>1122</v>
      </c>
      <c r="D16" s="9" t="s">
        <v>111</v>
      </c>
      <c r="E16" s="9" t="s">
        <v>1123</v>
      </c>
      <c r="F16" s="4">
        <v>90000</v>
      </c>
      <c r="G16" s="11">
        <v>800</v>
      </c>
      <c r="H16" s="11"/>
      <c r="I16" s="11"/>
      <c r="J16" s="11"/>
      <c r="K16" s="11"/>
      <c r="L16" s="4">
        <f t="shared" si="0"/>
        <v>800</v>
      </c>
      <c r="M16" s="7" t="s">
        <v>298</v>
      </c>
      <c r="N16" s="7"/>
      <c r="O16" s="7" t="s">
        <v>1124</v>
      </c>
    </row>
    <row r="17" spans="1:15" ht="30" customHeight="1" x14ac:dyDescent="0.3">
      <c r="A17" s="7" t="s">
        <v>1125</v>
      </c>
      <c r="B17" s="8">
        <v>45637</v>
      </c>
      <c r="C17" s="9" t="s">
        <v>1129</v>
      </c>
      <c r="D17" s="9" t="s">
        <v>364</v>
      </c>
      <c r="E17" s="9" t="s">
        <v>1090</v>
      </c>
      <c r="F17" s="4"/>
      <c r="G17" s="11">
        <v>50</v>
      </c>
      <c r="H17" s="11"/>
      <c r="I17" s="11"/>
      <c r="J17" s="11"/>
      <c r="K17" s="11"/>
      <c r="L17" s="4">
        <f t="shared" si="0"/>
        <v>50</v>
      </c>
      <c r="M17" s="7" t="s">
        <v>502</v>
      </c>
      <c r="N17" s="7"/>
      <c r="O17" s="7" t="s">
        <v>503</v>
      </c>
    </row>
    <row r="18" spans="1:15" ht="30" customHeight="1" x14ac:dyDescent="0.3">
      <c r="A18" s="7" t="s">
        <v>1130</v>
      </c>
      <c r="B18" s="8">
        <v>45637</v>
      </c>
      <c r="C18" s="9" t="s">
        <v>1126</v>
      </c>
      <c r="D18" s="9" t="s">
        <v>545</v>
      </c>
      <c r="E18" s="9" t="s">
        <v>1127</v>
      </c>
      <c r="F18" s="4"/>
      <c r="G18" s="11">
        <v>50</v>
      </c>
      <c r="H18" s="11"/>
      <c r="I18" s="11"/>
      <c r="J18" s="11"/>
      <c r="K18" s="11"/>
      <c r="L18" s="4">
        <f>G18+H18+I18+J18+K18</f>
        <v>50</v>
      </c>
      <c r="M18" s="7" t="s">
        <v>255</v>
      </c>
      <c r="N18" s="7"/>
      <c r="O18" s="7" t="s">
        <v>1128</v>
      </c>
    </row>
    <row r="19" spans="1:15" ht="30" customHeight="1" x14ac:dyDescent="0.3">
      <c r="A19" s="7" t="s">
        <v>1131</v>
      </c>
      <c r="B19" s="8">
        <v>45637</v>
      </c>
      <c r="C19" s="9" t="s">
        <v>1126</v>
      </c>
      <c r="D19" s="9" t="s">
        <v>545</v>
      </c>
      <c r="E19" s="9" t="s">
        <v>1132</v>
      </c>
      <c r="F19" s="4"/>
      <c r="G19" s="11">
        <v>50</v>
      </c>
      <c r="H19" s="11"/>
      <c r="I19" s="11"/>
      <c r="J19" s="11"/>
      <c r="K19" s="11"/>
      <c r="L19" s="4">
        <f t="shared" si="0"/>
        <v>50</v>
      </c>
      <c r="M19" s="7" t="s">
        <v>255</v>
      </c>
      <c r="N19" s="7"/>
      <c r="O19" s="7" t="s">
        <v>1133</v>
      </c>
    </row>
    <row r="20" spans="1:15" ht="30" customHeight="1" x14ac:dyDescent="0.3">
      <c r="A20" s="7" t="s">
        <v>1134</v>
      </c>
      <c r="B20" s="8">
        <v>45637</v>
      </c>
      <c r="C20" s="9" t="s">
        <v>1135</v>
      </c>
      <c r="D20" s="9" t="s">
        <v>111</v>
      </c>
      <c r="E20" s="9" t="s">
        <v>1136</v>
      </c>
      <c r="F20" s="4">
        <v>20000</v>
      </c>
      <c r="G20" s="11">
        <v>182</v>
      </c>
      <c r="H20" s="11"/>
      <c r="I20" s="11"/>
      <c r="J20" s="11"/>
      <c r="K20" s="11"/>
      <c r="L20" s="4">
        <f t="shared" si="0"/>
        <v>182</v>
      </c>
      <c r="M20" s="7" t="s">
        <v>410</v>
      </c>
      <c r="N20" s="7"/>
      <c r="O20" s="7" t="s">
        <v>1137</v>
      </c>
    </row>
    <row r="21" spans="1:15" ht="30" customHeight="1" x14ac:dyDescent="0.3">
      <c r="A21" s="7" t="s">
        <v>1141</v>
      </c>
      <c r="B21" s="8">
        <v>45638</v>
      </c>
      <c r="C21" s="9" t="s">
        <v>1139</v>
      </c>
      <c r="D21" s="9" t="s">
        <v>269</v>
      </c>
      <c r="E21" s="9" t="s">
        <v>1140</v>
      </c>
      <c r="F21" s="11"/>
      <c r="G21" s="11">
        <v>100</v>
      </c>
      <c r="H21" s="11"/>
      <c r="I21" s="11"/>
      <c r="J21" s="11"/>
      <c r="K21" s="11"/>
      <c r="L21" s="4">
        <f t="shared" si="0"/>
        <v>100</v>
      </c>
      <c r="M21" s="7" t="s">
        <v>113</v>
      </c>
      <c r="N21" s="7"/>
      <c r="O21" s="7" t="s">
        <v>240</v>
      </c>
    </row>
    <row r="22" spans="1:15" ht="30" customHeight="1" x14ac:dyDescent="0.3">
      <c r="A22" s="7" t="s">
        <v>1138</v>
      </c>
      <c r="B22" s="8">
        <v>45637</v>
      </c>
      <c r="C22" s="9" t="s">
        <v>1142</v>
      </c>
      <c r="D22" s="9" t="s">
        <v>111</v>
      </c>
      <c r="E22" s="9" t="s">
        <v>1143</v>
      </c>
      <c r="F22" s="4">
        <v>50000</v>
      </c>
      <c r="G22" s="11">
        <v>600</v>
      </c>
      <c r="H22" s="11"/>
      <c r="I22" s="11"/>
      <c r="J22" s="11"/>
      <c r="K22" s="11"/>
      <c r="L22" s="4">
        <f t="shared" si="0"/>
        <v>600</v>
      </c>
      <c r="M22" s="7" t="s">
        <v>355</v>
      </c>
      <c r="N22" s="7"/>
      <c r="O22" s="7" t="s">
        <v>1006</v>
      </c>
    </row>
    <row r="23" spans="1:15" ht="30" customHeight="1" x14ac:dyDescent="0.3">
      <c r="A23" s="7" t="s">
        <v>1144</v>
      </c>
      <c r="B23" s="8">
        <v>45638</v>
      </c>
      <c r="C23" s="9" t="s">
        <v>1145</v>
      </c>
      <c r="D23" s="9" t="s">
        <v>1146</v>
      </c>
      <c r="E23" s="9" t="s">
        <v>1147</v>
      </c>
      <c r="F23" s="4">
        <v>12221</v>
      </c>
      <c r="G23" s="11">
        <v>50</v>
      </c>
      <c r="H23" s="11"/>
      <c r="I23" s="11"/>
      <c r="J23" s="11"/>
      <c r="K23" s="11"/>
      <c r="L23" s="4">
        <f t="shared" si="0"/>
        <v>50</v>
      </c>
      <c r="M23" s="7" t="s">
        <v>879</v>
      </c>
      <c r="N23" s="7" t="s">
        <v>135</v>
      </c>
      <c r="O23" s="7" t="s">
        <v>391</v>
      </c>
    </row>
    <row r="24" spans="1:15" ht="30" customHeight="1" x14ac:dyDescent="0.3">
      <c r="A24" s="7" t="s">
        <v>1148</v>
      </c>
      <c r="B24" s="8">
        <v>45639</v>
      </c>
      <c r="C24" s="2" t="s">
        <v>341</v>
      </c>
      <c r="D24" s="2" t="s">
        <v>1149</v>
      </c>
      <c r="E24" s="2" t="s">
        <v>1150</v>
      </c>
      <c r="F24" s="4">
        <v>600000</v>
      </c>
      <c r="G24" s="11">
        <v>1416.05</v>
      </c>
      <c r="H24" s="11">
        <v>100</v>
      </c>
      <c r="I24" s="11"/>
      <c r="J24" s="11"/>
      <c r="K24" s="11"/>
      <c r="L24" s="4">
        <f t="shared" si="0"/>
        <v>1516.05</v>
      </c>
      <c r="M24" s="7" t="s">
        <v>113</v>
      </c>
      <c r="N24" s="7"/>
      <c r="O24" s="7" t="s">
        <v>1151</v>
      </c>
    </row>
    <row r="25" spans="1:15" ht="30" customHeight="1" x14ac:dyDescent="0.3">
      <c r="A25" s="7" t="s">
        <v>1152</v>
      </c>
      <c r="B25" s="8">
        <v>45639</v>
      </c>
      <c r="C25" s="9" t="s">
        <v>341</v>
      </c>
      <c r="D25" s="9" t="s">
        <v>1054</v>
      </c>
      <c r="E25" s="9" t="s">
        <v>1150</v>
      </c>
      <c r="F25" s="11"/>
      <c r="G25" s="11"/>
      <c r="H25" s="11"/>
      <c r="I25" s="11"/>
      <c r="J25" s="11">
        <v>20</v>
      </c>
      <c r="K25" s="11">
        <v>32.5</v>
      </c>
      <c r="L25" s="4">
        <f t="shared" si="0"/>
        <v>52.5</v>
      </c>
      <c r="M25" s="7" t="s">
        <v>113</v>
      </c>
      <c r="N25" s="7"/>
      <c r="O25" s="7" t="s">
        <v>1151</v>
      </c>
    </row>
    <row r="26" spans="1:15" ht="30" customHeight="1" x14ac:dyDescent="0.3">
      <c r="A26" s="7" t="s">
        <v>1153</v>
      </c>
      <c r="B26" s="8" t="s">
        <v>1154</v>
      </c>
      <c r="C26" s="9" t="s">
        <v>477</v>
      </c>
      <c r="D26" s="9" t="s">
        <v>1155</v>
      </c>
      <c r="E26" s="9" t="s">
        <v>478</v>
      </c>
      <c r="F26" s="4">
        <v>8450</v>
      </c>
      <c r="G26" s="11">
        <v>48</v>
      </c>
      <c r="H26" s="11"/>
      <c r="I26" s="11"/>
      <c r="J26" s="11"/>
      <c r="K26" s="11"/>
      <c r="L26" s="4">
        <f t="shared" si="0"/>
        <v>48</v>
      </c>
      <c r="M26" s="7" t="s">
        <v>68</v>
      </c>
      <c r="N26" s="7" t="s">
        <v>69</v>
      </c>
      <c r="O26" s="7" t="s">
        <v>280</v>
      </c>
    </row>
    <row r="27" spans="1:15" ht="30" customHeight="1" x14ac:dyDescent="0.3">
      <c r="A27" s="7" t="s">
        <v>1156</v>
      </c>
      <c r="B27" s="8">
        <v>45642</v>
      </c>
      <c r="C27" s="9" t="s">
        <v>1157</v>
      </c>
      <c r="D27" s="9" t="s">
        <v>104</v>
      </c>
      <c r="E27" s="9" t="s">
        <v>1158</v>
      </c>
      <c r="F27" s="4">
        <v>6500</v>
      </c>
      <c r="G27" s="11">
        <v>25</v>
      </c>
      <c r="H27" s="11"/>
      <c r="I27" s="11"/>
      <c r="J27" s="11"/>
      <c r="K27" s="11"/>
      <c r="L27" s="4">
        <f t="shared" si="0"/>
        <v>25</v>
      </c>
      <c r="M27" s="7" t="s">
        <v>188</v>
      </c>
      <c r="N27" s="7"/>
      <c r="O27" s="7" t="s">
        <v>1159</v>
      </c>
    </row>
    <row r="28" spans="1:15" ht="30" customHeight="1" x14ac:dyDescent="0.3">
      <c r="A28" s="7" t="s">
        <v>1160</v>
      </c>
      <c r="B28" s="8">
        <v>45645</v>
      </c>
      <c r="C28" s="204" t="s">
        <v>723</v>
      </c>
      <c r="D28" s="9" t="s">
        <v>8</v>
      </c>
      <c r="E28" s="9" t="s">
        <v>1161</v>
      </c>
      <c r="F28" s="4"/>
      <c r="G28" s="11"/>
      <c r="H28" s="11"/>
      <c r="I28" s="11"/>
      <c r="J28" s="11"/>
      <c r="K28" s="11">
        <v>32.5</v>
      </c>
      <c r="L28" s="4">
        <f t="shared" si="0"/>
        <v>32.5</v>
      </c>
      <c r="M28" s="7" t="s">
        <v>868</v>
      </c>
      <c r="N28" s="7" t="s">
        <v>69</v>
      </c>
      <c r="O28" s="7" t="s">
        <v>130</v>
      </c>
    </row>
    <row r="29" spans="1:15" ht="30" customHeight="1" x14ac:dyDescent="0.3">
      <c r="A29" s="7" t="s">
        <v>1162</v>
      </c>
      <c r="B29" s="8">
        <v>45645</v>
      </c>
      <c r="C29" s="9" t="s">
        <v>723</v>
      </c>
      <c r="D29" s="9" t="s">
        <v>8</v>
      </c>
      <c r="E29" s="9" t="s">
        <v>458</v>
      </c>
      <c r="F29" s="11"/>
      <c r="G29" s="11"/>
      <c r="H29" s="11"/>
      <c r="I29" s="11"/>
      <c r="J29" s="11"/>
      <c r="K29" s="11">
        <v>37.5</v>
      </c>
      <c r="L29" s="4">
        <f t="shared" si="0"/>
        <v>37.5</v>
      </c>
      <c r="M29" s="7" t="s">
        <v>459</v>
      </c>
      <c r="N29" s="7" t="s">
        <v>135</v>
      </c>
      <c r="O29" s="7" t="s">
        <v>460</v>
      </c>
    </row>
    <row r="30" spans="1:15" ht="30" customHeight="1" x14ac:dyDescent="0.3">
      <c r="A30" s="7" t="s">
        <v>1163</v>
      </c>
      <c r="B30" s="8">
        <v>45646</v>
      </c>
      <c r="C30" s="9" t="s">
        <v>1164</v>
      </c>
      <c r="D30" s="9" t="s">
        <v>111</v>
      </c>
      <c r="E30" s="9" t="s">
        <v>1165</v>
      </c>
      <c r="F30" s="4">
        <v>12000</v>
      </c>
      <c r="G30" s="11">
        <v>375</v>
      </c>
      <c r="H30" s="11"/>
      <c r="I30" s="11"/>
      <c r="J30" s="11"/>
      <c r="K30" s="11"/>
      <c r="L30" s="4">
        <f t="shared" si="0"/>
        <v>375</v>
      </c>
      <c r="M30" s="7" t="s">
        <v>113</v>
      </c>
      <c r="N30" s="7"/>
      <c r="O30" s="7" t="s">
        <v>1166</v>
      </c>
    </row>
    <row r="31" spans="1:15" ht="30" customHeight="1" x14ac:dyDescent="0.3">
      <c r="A31" s="7" t="s">
        <v>1167</v>
      </c>
      <c r="B31" s="8">
        <v>45653</v>
      </c>
      <c r="C31" s="9" t="s">
        <v>1168</v>
      </c>
      <c r="D31" s="9" t="s">
        <v>8</v>
      </c>
      <c r="E31" s="9" t="s">
        <v>1169</v>
      </c>
      <c r="F31" s="11"/>
      <c r="G31" s="11"/>
      <c r="H31" s="11"/>
      <c r="I31" s="11"/>
      <c r="J31" s="11"/>
      <c r="K31" s="11">
        <v>20</v>
      </c>
      <c r="L31" s="4">
        <f t="shared" si="0"/>
        <v>20</v>
      </c>
      <c r="M31" s="7" t="s">
        <v>1170</v>
      </c>
      <c r="N31" s="7" t="s">
        <v>107</v>
      </c>
      <c r="O31" s="7" t="s">
        <v>280</v>
      </c>
    </row>
    <row r="32" spans="1:15" ht="30" customHeight="1" x14ac:dyDescent="0.3">
      <c r="A32" s="7" t="s">
        <v>1171</v>
      </c>
      <c r="B32" s="8">
        <v>45657</v>
      </c>
      <c r="C32" s="2" t="s">
        <v>1172</v>
      </c>
      <c r="D32" s="2" t="s">
        <v>1173</v>
      </c>
      <c r="E32" s="9" t="s">
        <v>1174</v>
      </c>
      <c r="F32" s="4">
        <v>200000</v>
      </c>
      <c r="G32" s="11">
        <v>990</v>
      </c>
      <c r="H32" s="11">
        <v>100</v>
      </c>
      <c r="I32" s="11"/>
      <c r="J32" s="11"/>
      <c r="K32" s="11"/>
      <c r="L32" s="4">
        <f t="shared" si="0"/>
        <v>1090</v>
      </c>
      <c r="M32" s="7" t="s">
        <v>350</v>
      </c>
      <c r="N32" s="7"/>
      <c r="O32" s="7" t="s">
        <v>532</v>
      </c>
    </row>
    <row r="33" spans="1:15" ht="30" customHeight="1" x14ac:dyDescent="0.3">
      <c r="A33" s="7" t="s">
        <v>1175</v>
      </c>
      <c r="B33" s="8">
        <v>45657</v>
      </c>
      <c r="C33" s="9" t="s">
        <v>1172</v>
      </c>
      <c r="D33" s="9" t="s">
        <v>46</v>
      </c>
      <c r="E33" s="9" t="s">
        <v>1174</v>
      </c>
      <c r="F33" s="11"/>
      <c r="G33" s="11"/>
      <c r="H33" s="11"/>
      <c r="I33" s="11"/>
      <c r="J33" s="11">
        <v>25</v>
      </c>
      <c r="K33" s="11"/>
      <c r="L33" s="4">
        <f t="shared" si="0"/>
        <v>25</v>
      </c>
      <c r="M33" s="7" t="s">
        <v>350</v>
      </c>
      <c r="N33" s="7"/>
      <c r="O33" s="7" t="s">
        <v>532</v>
      </c>
    </row>
    <row r="34" spans="1:15" ht="30" customHeight="1" x14ac:dyDescent="0.3">
      <c r="A34" s="7" t="s">
        <v>1176</v>
      </c>
      <c r="B34" s="8">
        <v>45657</v>
      </c>
      <c r="C34" s="9" t="s">
        <v>927</v>
      </c>
      <c r="D34" s="9" t="s">
        <v>545</v>
      </c>
      <c r="E34" s="9" t="s">
        <v>1177</v>
      </c>
      <c r="F34" s="4">
        <v>5000</v>
      </c>
      <c r="G34" s="11">
        <v>50</v>
      </c>
      <c r="H34" s="11"/>
      <c r="I34" s="11"/>
      <c r="J34" s="11"/>
      <c r="K34" s="11"/>
      <c r="L34" s="4">
        <f t="shared" si="0"/>
        <v>50</v>
      </c>
      <c r="M34" s="7" t="s">
        <v>286</v>
      </c>
      <c r="N34" s="7"/>
      <c r="O34" s="7" t="s">
        <v>299</v>
      </c>
    </row>
    <row r="35" spans="1:15" ht="30" customHeight="1" x14ac:dyDescent="0.3">
      <c r="A35" s="7" t="s">
        <v>1178</v>
      </c>
      <c r="B35" s="8">
        <v>45657</v>
      </c>
      <c r="C35" s="9" t="s">
        <v>927</v>
      </c>
      <c r="D35" s="9" t="s">
        <v>269</v>
      </c>
      <c r="E35" s="9" t="s">
        <v>1177</v>
      </c>
      <c r="F35" s="4">
        <v>54000</v>
      </c>
      <c r="G35" s="11">
        <v>100</v>
      </c>
      <c r="H35" s="11"/>
      <c r="I35" s="11"/>
      <c r="J35" s="11"/>
      <c r="K35" s="11"/>
      <c r="L35" s="4">
        <f t="shared" si="0"/>
        <v>100</v>
      </c>
      <c r="M35" s="7" t="s">
        <v>286</v>
      </c>
      <c r="N35" s="7"/>
      <c r="O35" s="7" t="s">
        <v>299</v>
      </c>
    </row>
    <row r="36" spans="1:15" ht="30" customHeight="1" x14ac:dyDescent="0.3">
      <c r="A36" s="7" t="s">
        <v>1179</v>
      </c>
      <c r="B36" s="8">
        <v>45657</v>
      </c>
      <c r="C36" s="9" t="s">
        <v>927</v>
      </c>
      <c r="D36" s="9" t="s">
        <v>98</v>
      </c>
      <c r="E36" s="9" t="s">
        <v>1180</v>
      </c>
      <c r="F36" s="4">
        <v>145000</v>
      </c>
      <c r="G36" s="11">
        <v>350</v>
      </c>
      <c r="H36" s="11"/>
      <c r="I36" s="11"/>
      <c r="J36" s="11"/>
      <c r="K36" s="11"/>
      <c r="L36" s="4">
        <f t="shared" si="0"/>
        <v>350</v>
      </c>
      <c r="M36" s="7" t="s">
        <v>355</v>
      </c>
      <c r="N36" s="7"/>
      <c r="O36" s="7" t="s">
        <v>1181</v>
      </c>
    </row>
    <row r="37" spans="1:15" ht="30" customHeight="1" x14ac:dyDescent="0.3">
      <c r="A37" s="7"/>
      <c r="B37" s="8"/>
      <c r="C37" s="9"/>
      <c r="D37" s="9"/>
      <c r="E37" s="9"/>
      <c r="F37" s="11"/>
      <c r="G37" s="11"/>
      <c r="H37" s="11"/>
      <c r="I37" s="11"/>
      <c r="J37" s="11"/>
      <c r="K37" s="11"/>
      <c r="L37" s="4">
        <f t="shared" si="0"/>
        <v>0</v>
      </c>
      <c r="M37" s="7"/>
      <c r="N37" s="7"/>
      <c r="O37" s="7"/>
    </row>
    <row r="38" spans="1:15" ht="30" customHeight="1" x14ac:dyDescent="0.3">
      <c r="A38" s="7"/>
      <c r="B38" s="8"/>
      <c r="C38" s="9"/>
      <c r="D38" s="9"/>
      <c r="E38" s="9"/>
      <c r="F38" s="11"/>
      <c r="G38" s="11"/>
      <c r="H38" s="11"/>
      <c r="I38" s="11"/>
      <c r="J38" s="11"/>
      <c r="K38" s="11"/>
      <c r="L38" s="4">
        <f t="shared" si="0"/>
        <v>0</v>
      </c>
      <c r="M38" s="7"/>
      <c r="N38" s="7"/>
      <c r="O38" s="7"/>
    </row>
    <row r="39" spans="1:15" ht="30" customHeight="1" x14ac:dyDescent="0.3">
      <c r="A39" s="7"/>
      <c r="B39" s="8"/>
      <c r="C39" s="9"/>
      <c r="D39" s="9"/>
      <c r="E39" s="9"/>
      <c r="F39" s="11"/>
      <c r="G39" s="11"/>
      <c r="H39" s="11"/>
      <c r="I39" s="11"/>
      <c r="J39" s="11"/>
      <c r="K39" s="11"/>
      <c r="L39" s="4">
        <f t="shared" si="0"/>
        <v>0</v>
      </c>
      <c r="M39" s="7"/>
      <c r="N39" s="7"/>
      <c r="O39" s="7"/>
    </row>
    <row r="40" spans="1:15" ht="30" customHeight="1" x14ac:dyDescent="0.3">
      <c r="A40" s="7"/>
      <c r="B40" s="8"/>
      <c r="C40" s="9"/>
      <c r="D40" s="9"/>
      <c r="E40" s="9"/>
      <c r="F40" s="11"/>
      <c r="G40" s="11"/>
      <c r="H40" s="11"/>
      <c r="I40" s="11"/>
      <c r="J40" s="11"/>
      <c r="K40" s="11"/>
      <c r="L40" s="4">
        <f t="shared" si="0"/>
        <v>0</v>
      </c>
      <c r="M40" s="7"/>
      <c r="N40" s="7"/>
      <c r="O40" s="7"/>
    </row>
    <row r="41" spans="1:15" ht="30" customHeight="1" x14ac:dyDescent="0.3">
      <c r="A41" s="7"/>
      <c r="B41" s="8"/>
      <c r="C41" s="9"/>
      <c r="D41" s="9"/>
      <c r="E41" s="9"/>
      <c r="F41" s="11"/>
      <c r="G41" s="11"/>
      <c r="H41" s="11"/>
      <c r="I41" s="11"/>
      <c r="J41" s="11"/>
      <c r="K41" s="11"/>
      <c r="L41" s="4">
        <f t="shared" si="0"/>
        <v>0</v>
      </c>
      <c r="M41" s="7"/>
      <c r="N41" s="7"/>
      <c r="O41" s="7"/>
    </row>
    <row r="42" spans="1:15" ht="30" customHeight="1" x14ac:dyDescent="0.3">
      <c r="A42" s="7"/>
      <c r="B42" s="8"/>
      <c r="C42" s="9"/>
      <c r="D42" s="9"/>
      <c r="E42" s="9"/>
      <c r="F42" s="11"/>
      <c r="G42" s="11"/>
      <c r="H42" s="11"/>
      <c r="I42" s="11"/>
      <c r="J42" s="11"/>
      <c r="K42" s="11"/>
      <c r="L42" s="4">
        <f t="shared" si="0"/>
        <v>0</v>
      </c>
      <c r="M42" s="7"/>
      <c r="N42" s="7"/>
      <c r="O42" s="7"/>
    </row>
    <row r="43" spans="1:15" ht="30" customHeight="1" x14ac:dyDescent="0.3">
      <c r="A43" s="7"/>
      <c r="B43" s="8"/>
      <c r="C43" s="9"/>
      <c r="D43" s="9"/>
      <c r="E43" s="9"/>
      <c r="F43" s="11"/>
      <c r="G43" s="11"/>
      <c r="H43" s="11"/>
      <c r="I43" s="11"/>
      <c r="J43" s="11"/>
      <c r="K43" s="11"/>
      <c r="L43" s="4">
        <f t="shared" si="0"/>
        <v>0</v>
      </c>
      <c r="M43" s="7"/>
      <c r="N43" s="7"/>
      <c r="O43" s="7"/>
    </row>
    <row r="44" spans="1:15" ht="30" customHeight="1" x14ac:dyDescent="0.3">
      <c r="A44" s="7"/>
      <c r="B44" s="8"/>
      <c r="C44" s="9"/>
      <c r="D44" s="9"/>
      <c r="E44" s="9"/>
      <c r="F44" s="11"/>
      <c r="G44" s="11"/>
      <c r="H44" s="11"/>
      <c r="I44" s="11"/>
      <c r="J44" s="11"/>
      <c r="K44" s="11"/>
      <c r="L44" s="4">
        <f t="shared" si="0"/>
        <v>0</v>
      </c>
      <c r="M44" s="7"/>
      <c r="N44" s="7"/>
      <c r="O44" s="7"/>
    </row>
    <row r="45" spans="1:15" ht="30" customHeight="1" x14ac:dyDescent="0.3">
      <c r="A45" s="7"/>
      <c r="B45" s="8"/>
      <c r="C45" s="9"/>
      <c r="D45" s="9"/>
      <c r="E45" s="9"/>
      <c r="F45" s="11"/>
      <c r="G45" s="11"/>
      <c r="H45" s="11"/>
      <c r="I45" s="11"/>
      <c r="J45" s="11"/>
      <c r="K45" s="11"/>
      <c r="L45" s="4">
        <f t="shared" si="0"/>
        <v>0</v>
      </c>
      <c r="M45" s="7"/>
      <c r="N45" s="7"/>
      <c r="O45" s="7"/>
    </row>
    <row r="46" spans="1:15" ht="30" customHeight="1" x14ac:dyDescent="0.3">
      <c r="A46" s="7"/>
      <c r="B46" s="8"/>
      <c r="C46" s="9"/>
      <c r="D46" s="9"/>
      <c r="E46" s="9"/>
      <c r="F46" s="11"/>
      <c r="G46" s="11"/>
      <c r="H46" s="11"/>
      <c r="I46" s="11"/>
      <c r="J46" s="11"/>
      <c r="K46" s="11"/>
      <c r="L46" s="4">
        <f t="shared" si="0"/>
        <v>0</v>
      </c>
      <c r="M46" s="7"/>
      <c r="N46" s="7"/>
      <c r="O46" s="7"/>
    </row>
    <row r="47" spans="1:15" ht="30" customHeight="1" x14ac:dyDescent="0.3">
      <c r="A47" s="7"/>
      <c r="B47" s="8"/>
      <c r="C47" s="9"/>
      <c r="D47" s="9"/>
      <c r="E47" s="9"/>
      <c r="F47" s="11"/>
      <c r="G47" s="11"/>
      <c r="H47" s="11"/>
      <c r="I47" s="11"/>
      <c r="J47" s="11"/>
      <c r="K47" s="11"/>
      <c r="L47" s="4">
        <f t="shared" si="0"/>
        <v>0</v>
      </c>
      <c r="M47" s="7"/>
      <c r="N47" s="7"/>
      <c r="O47" s="7"/>
    </row>
    <row r="48" spans="1:15" ht="30" customHeight="1" x14ac:dyDescent="0.3">
      <c r="A48" s="7"/>
      <c r="B48" s="8"/>
      <c r="C48" s="9"/>
      <c r="D48" s="2"/>
      <c r="E48" s="9"/>
      <c r="F48" s="4"/>
      <c r="G48" s="11"/>
      <c r="H48" s="11"/>
      <c r="I48" s="11"/>
      <c r="J48" s="11"/>
      <c r="K48" s="11"/>
      <c r="L48" s="4">
        <f t="shared" si="0"/>
        <v>0</v>
      </c>
      <c r="M48" s="7"/>
      <c r="N48" s="7"/>
      <c r="O48" s="7"/>
    </row>
    <row r="49" spans="1:15" ht="30" customHeight="1" x14ac:dyDescent="0.3">
      <c r="A49" s="7"/>
      <c r="B49" s="8"/>
      <c r="C49" s="9"/>
      <c r="D49" s="9"/>
      <c r="E49" s="9"/>
      <c r="F49" s="11"/>
      <c r="G49" s="11"/>
      <c r="H49" s="11"/>
      <c r="I49" s="11"/>
      <c r="J49" s="11"/>
      <c r="K49" s="11"/>
      <c r="L49" s="4">
        <f t="shared" si="0"/>
        <v>0</v>
      </c>
      <c r="M49" s="7"/>
      <c r="N49" s="7"/>
      <c r="O49" s="7"/>
    </row>
    <row r="50" spans="1:15" ht="30" customHeight="1" x14ac:dyDescent="0.3">
      <c r="A50" s="7"/>
      <c r="B50" s="8"/>
      <c r="C50" s="9"/>
      <c r="D50" s="9"/>
      <c r="E50" s="9"/>
      <c r="F50" s="11"/>
      <c r="G50" s="11"/>
      <c r="H50" s="11"/>
      <c r="I50" s="11"/>
      <c r="J50" s="11"/>
      <c r="K50" s="11"/>
      <c r="L50" s="4">
        <f t="shared" si="0"/>
        <v>0</v>
      </c>
      <c r="M50" s="7"/>
      <c r="N50" s="7"/>
      <c r="O50" s="7"/>
    </row>
    <row r="51" spans="1:15" ht="30" customHeight="1" x14ac:dyDescent="0.3">
      <c r="A51" s="7"/>
      <c r="B51" s="8"/>
      <c r="C51" s="9"/>
      <c r="D51" s="2"/>
      <c r="E51" s="9"/>
      <c r="F51" s="4"/>
      <c r="G51" s="11"/>
      <c r="H51" s="11"/>
      <c r="I51" s="11"/>
      <c r="J51" s="11"/>
      <c r="K51" s="11"/>
      <c r="L51" s="4">
        <f t="shared" si="0"/>
        <v>0</v>
      </c>
      <c r="M51" s="7"/>
      <c r="N51" s="7"/>
      <c r="O51" s="7"/>
    </row>
    <row r="52" spans="1:15" ht="30" customHeight="1" x14ac:dyDescent="0.3">
      <c r="A52" s="7"/>
      <c r="B52" s="8"/>
      <c r="C52" s="9"/>
      <c r="D52" s="9"/>
      <c r="E52" s="9"/>
      <c r="F52" s="11"/>
      <c r="G52" s="11"/>
      <c r="H52" s="11"/>
      <c r="I52" s="11"/>
      <c r="J52" s="11"/>
      <c r="K52" s="11"/>
      <c r="L52" s="4">
        <f t="shared" si="0"/>
        <v>0</v>
      </c>
      <c r="M52" s="7"/>
      <c r="N52" s="7"/>
      <c r="O52" s="7"/>
    </row>
    <row r="53" spans="1:15" ht="30" customHeight="1" x14ac:dyDescent="0.3">
      <c r="A53" s="7"/>
      <c r="B53" s="8"/>
      <c r="C53" s="9"/>
      <c r="D53" s="2"/>
      <c r="E53" s="9"/>
      <c r="F53" s="4"/>
      <c r="G53" s="11"/>
      <c r="H53" s="11"/>
      <c r="I53" s="11"/>
      <c r="J53" s="11"/>
      <c r="K53" s="11"/>
      <c r="L53" s="4">
        <f t="shared" si="0"/>
        <v>0</v>
      </c>
      <c r="M53" s="7"/>
      <c r="N53" s="7"/>
      <c r="O53" s="7"/>
    </row>
    <row r="54" spans="1:15" ht="30" customHeight="1" x14ac:dyDescent="0.3">
      <c r="A54" s="7"/>
      <c r="B54" s="8"/>
      <c r="C54" s="9"/>
      <c r="D54" s="9"/>
      <c r="E54" s="9"/>
      <c r="F54" s="11"/>
      <c r="G54" s="11"/>
      <c r="H54" s="11"/>
      <c r="I54" s="11"/>
      <c r="J54" s="11"/>
      <c r="K54" s="11"/>
      <c r="L54" s="4">
        <f t="shared" si="0"/>
        <v>0</v>
      </c>
      <c r="M54" s="7"/>
      <c r="N54" s="7"/>
      <c r="O54" s="7"/>
    </row>
    <row r="55" spans="1:15" ht="30" customHeight="1" x14ac:dyDescent="0.3">
      <c r="A55" s="7"/>
      <c r="B55" s="8"/>
      <c r="C55" s="9"/>
      <c r="D55" s="2"/>
      <c r="E55" s="9"/>
      <c r="F55" s="4"/>
      <c r="G55" s="11"/>
      <c r="H55" s="11"/>
      <c r="I55" s="11"/>
      <c r="J55" s="11"/>
      <c r="K55" s="11"/>
      <c r="L55" s="4">
        <f t="shared" si="0"/>
        <v>0</v>
      </c>
      <c r="M55" s="7"/>
      <c r="N55" s="7"/>
      <c r="O55" s="7"/>
    </row>
    <row r="56" spans="1:15" ht="30" customHeight="1" x14ac:dyDescent="0.3">
      <c r="A56" s="7"/>
      <c r="B56" s="8"/>
      <c r="C56" s="9"/>
      <c r="D56" s="9"/>
      <c r="E56" s="9"/>
      <c r="F56" s="11"/>
      <c r="G56" s="11"/>
      <c r="H56" s="11"/>
      <c r="I56" s="11"/>
      <c r="J56" s="11"/>
      <c r="K56" s="11"/>
      <c r="L56" s="4">
        <f>G56+H56+I56+J56+K56</f>
        <v>0</v>
      </c>
      <c r="M56" s="7"/>
      <c r="N56" s="7"/>
      <c r="O56" s="7"/>
    </row>
    <row r="57" spans="1:15" ht="30" customHeight="1" x14ac:dyDescent="0.3">
      <c r="A57" s="81"/>
      <c r="B57" s="71" t="s">
        <v>9</v>
      </c>
      <c r="C57" s="12" t="s">
        <v>32</v>
      </c>
      <c r="D57" s="12"/>
      <c r="E57" s="12" t="s">
        <v>13</v>
      </c>
      <c r="F57" s="13">
        <f t="shared" ref="F57:K57" si="1">SUM(F3:F56)</f>
        <v>2258971</v>
      </c>
      <c r="G57" s="13">
        <f t="shared" si="1"/>
        <v>8900.1</v>
      </c>
      <c r="H57" s="13">
        <f t="shared" si="1"/>
        <v>400</v>
      </c>
      <c r="I57" s="13">
        <f>SUM(I3:I56)</f>
        <v>350</v>
      </c>
      <c r="J57" s="13">
        <f t="shared" si="1"/>
        <v>110</v>
      </c>
      <c r="K57" s="13">
        <f t="shared" si="1"/>
        <v>122.5</v>
      </c>
      <c r="L57" s="13">
        <f>SUM(L3:L56)</f>
        <v>9882.6</v>
      </c>
      <c r="M57" s="78"/>
      <c r="N57" s="15"/>
      <c r="O57" s="14"/>
    </row>
    <row r="58" spans="1:15" ht="30" customHeight="1" thickBot="1" x14ac:dyDescent="0.35">
      <c r="A58" s="69" t="s">
        <v>14</v>
      </c>
      <c r="B58" s="70" t="s">
        <v>9</v>
      </c>
      <c r="C58" s="16" t="s">
        <v>32</v>
      </c>
      <c r="D58" s="16"/>
      <c r="E58" s="16"/>
      <c r="F58" s="17">
        <f>'November 2024'!F58+F57</f>
        <v>21710273.370000001</v>
      </c>
      <c r="G58" s="17">
        <f>'November 2024'!G58+G57</f>
        <v>90908.71</v>
      </c>
      <c r="H58" s="17">
        <f>'November 2024'!H58+H57</f>
        <v>4200</v>
      </c>
      <c r="I58" s="17">
        <f>'November 2024'!I58+I57</f>
        <v>4050</v>
      </c>
      <c r="J58" s="17">
        <f>'November 2024'!J58+J57</f>
        <v>1130</v>
      </c>
      <c r="K58" s="17">
        <f>'November 2024'!K58+K57</f>
        <v>527.5</v>
      </c>
      <c r="L58" s="17">
        <f>'November 2024'!L58+L57</f>
        <v>100816.21</v>
      </c>
      <c r="M58" s="75"/>
      <c r="N58" s="18"/>
      <c r="O58" s="18"/>
    </row>
    <row r="59" spans="1:15" ht="63.75" customHeight="1" x14ac:dyDescent="0.3">
      <c r="A59" s="7"/>
      <c r="B59" s="8"/>
      <c r="C59" s="186" t="s">
        <v>47</v>
      </c>
      <c r="D59" s="180"/>
      <c r="E59" s="20"/>
      <c r="F59" s="21" t="s">
        <v>15</v>
      </c>
      <c r="G59" s="22" t="s">
        <v>16</v>
      </c>
      <c r="H59" s="23"/>
      <c r="I59" s="24" t="s">
        <v>9</v>
      </c>
      <c r="J59" s="10"/>
      <c r="K59" s="10"/>
      <c r="L59" s="77"/>
      <c r="M59" s="72" t="s">
        <v>33</v>
      </c>
      <c r="N59" s="73" t="s">
        <v>34</v>
      </c>
      <c r="O59" s="74" t="s">
        <v>35</v>
      </c>
    </row>
    <row r="60" spans="1:15" ht="30" customHeight="1" x14ac:dyDescent="0.3">
      <c r="A60" s="7"/>
      <c r="B60" s="8"/>
      <c r="C60" s="25"/>
      <c r="D60" s="103"/>
      <c r="E60" s="26" t="s">
        <v>41</v>
      </c>
      <c r="F60" s="14" t="s">
        <v>630</v>
      </c>
      <c r="G60" s="27">
        <v>20</v>
      </c>
      <c r="H60" s="28"/>
      <c r="I60" s="29">
        <v>20</v>
      </c>
      <c r="J60" s="30" t="s">
        <v>32</v>
      </c>
      <c r="K60" s="30"/>
      <c r="L60" s="31"/>
      <c r="M60" s="76" t="s">
        <v>36</v>
      </c>
      <c r="N60" s="79" t="s">
        <v>37</v>
      </c>
      <c r="O60" s="80" t="str">
        <f>N60</f>
        <v>0</v>
      </c>
    </row>
    <row r="61" spans="1:15" ht="30" customHeight="1" x14ac:dyDescent="0.3">
      <c r="A61" s="7"/>
      <c r="B61" s="8"/>
      <c r="C61" s="25"/>
      <c r="D61" s="26" t="s">
        <v>48</v>
      </c>
      <c r="E61" s="26" t="s">
        <v>17</v>
      </c>
      <c r="F61" s="14"/>
      <c r="G61" s="27"/>
      <c r="H61" s="28"/>
      <c r="I61" s="29"/>
      <c r="J61" s="32" t="s">
        <v>18</v>
      </c>
      <c r="K61" s="32"/>
      <c r="L61" s="33">
        <f>L57+I67</f>
        <v>10236.6</v>
      </c>
      <c r="M61" s="7"/>
      <c r="N61" s="7"/>
      <c r="O61" s="7"/>
    </row>
    <row r="62" spans="1:15" ht="30" customHeight="1" x14ac:dyDescent="0.3">
      <c r="A62" s="7"/>
      <c r="B62" s="8"/>
      <c r="C62" s="25"/>
      <c r="D62" s="26"/>
      <c r="E62" s="26" t="s">
        <v>19</v>
      </c>
      <c r="F62" s="14"/>
      <c r="G62" s="27"/>
      <c r="H62" s="28"/>
      <c r="I62" s="29"/>
      <c r="J62" s="34" t="s">
        <v>13</v>
      </c>
      <c r="K62" s="34"/>
      <c r="L62" s="35" t="s">
        <v>32</v>
      </c>
      <c r="M62" s="7"/>
      <c r="N62" s="7"/>
      <c r="O62" s="7"/>
    </row>
    <row r="63" spans="1:15" ht="30" customHeight="1" x14ac:dyDescent="0.3">
      <c r="A63" s="7"/>
      <c r="B63" s="8"/>
      <c r="C63" s="25"/>
      <c r="D63" s="26"/>
      <c r="E63" s="26" t="s">
        <v>20</v>
      </c>
      <c r="F63" s="14" t="s">
        <v>937</v>
      </c>
      <c r="G63" s="27">
        <v>334</v>
      </c>
      <c r="H63" s="28"/>
      <c r="I63" s="29">
        <v>334</v>
      </c>
      <c r="J63" s="28"/>
      <c r="K63" s="28"/>
      <c r="L63" s="36"/>
      <c r="M63" s="7"/>
      <c r="N63" s="7"/>
      <c r="O63" s="7"/>
    </row>
    <row r="64" spans="1:15" ht="30" customHeight="1" thickBot="1" x14ac:dyDescent="0.35">
      <c r="A64" s="7"/>
      <c r="B64" s="8"/>
      <c r="C64" s="37" t="s">
        <v>25</v>
      </c>
      <c r="D64" s="26" t="s">
        <v>26</v>
      </c>
      <c r="E64" s="26" t="s">
        <v>21</v>
      </c>
      <c r="F64" s="14"/>
      <c r="G64" s="27"/>
      <c r="H64" s="28"/>
      <c r="I64" s="29"/>
      <c r="K64" s="28"/>
      <c r="L64" s="36"/>
      <c r="M64" s="7"/>
      <c r="N64" s="7"/>
      <c r="O64" s="7"/>
    </row>
    <row r="65" spans="1:15" ht="30" customHeight="1" thickBot="1" x14ac:dyDescent="0.35">
      <c r="A65" s="7"/>
      <c r="B65" s="8"/>
      <c r="C65" s="41"/>
      <c r="D65" s="42"/>
      <c r="E65" s="42" t="s">
        <v>22</v>
      </c>
      <c r="F65" s="43"/>
      <c r="G65" s="27"/>
      <c r="H65" s="45"/>
      <c r="I65" s="29"/>
      <c r="J65" s="161" t="s">
        <v>49</v>
      </c>
      <c r="K65" s="162"/>
      <c r="L65" s="163"/>
      <c r="M65" s="7"/>
      <c r="N65" s="7"/>
      <c r="O65" s="7"/>
    </row>
    <row r="66" spans="1:15" ht="30" customHeight="1" thickBot="1" x14ac:dyDescent="0.35">
      <c r="A66" s="7"/>
      <c r="B66" s="49"/>
      <c r="C66" s="9"/>
      <c r="D66" s="42"/>
      <c r="E66" s="50" t="s">
        <v>27</v>
      </c>
      <c r="F66" s="51"/>
      <c r="G66" s="52">
        <v>0</v>
      </c>
      <c r="H66" s="45"/>
      <c r="I66" s="53">
        <f t="shared" ref="I66" si="2">G66</f>
        <v>0</v>
      </c>
      <c r="J66" s="164" t="s">
        <v>28</v>
      </c>
      <c r="K66" s="47"/>
      <c r="L66" s="165"/>
      <c r="M66" s="7"/>
      <c r="N66" s="7"/>
      <c r="O66" s="7"/>
    </row>
    <row r="67" spans="1:15" ht="30" customHeight="1" thickBot="1" x14ac:dyDescent="0.35">
      <c r="A67" s="7"/>
      <c r="B67" s="8"/>
      <c r="C67" s="54"/>
      <c r="D67" s="55"/>
      <c r="E67" s="56" t="s">
        <v>23</v>
      </c>
      <c r="F67" s="57"/>
      <c r="G67" s="58"/>
      <c r="H67" s="57"/>
      <c r="I67" s="59">
        <f>I60+I61+I62+I63+I64+I65-I66</f>
        <v>354</v>
      </c>
      <c r="J67" s="166" t="s">
        <v>13</v>
      </c>
      <c r="K67" s="167">
        <f>L58+I68</f>
        <v>105288.21</v>
      </c>
      <c r="L67" s="168" t="s">
        <v>32</v>
      </c>
      <c r="M67" s="7"/>
      <c r="N67" s="7"/>
      <c r="O67" s="7"/>
    </row>
    <row r="68" spans="1:15" ht="30" customHeight="1" thickBot="1" x14ac:dyDescent="0.35">
      <c r="A68" s="7"/>
      <c r="B68" s="8"/>
      <c r="C68" s="62"/>
      <c r="D68" s="63"/>
      <c r="E68" s="64" t="s">
        <v>24</v>
      </c>
      <c r="F68" s="65"/>
      <c r="G68" s="66"/>
      <c r="H68" s="65"/>
      <c r="I68" s="67">
        <f>I67+'November 2024'!I68</f>
        <v>4472</v>
      </c>
      <c r="J68" s="10"/>
      <c r="K68" s="10"/>
      <c r="L68" s="11"/>
      <c r="M68" s="7"/>
      <c r="N68" s="7"/>
      <c r="O68" s="7"/>
    </row>
  </sheetData>
  <printOptions horizontalCentered="1" verticalCentered="1" gridLines="1"/>
  <pageMargins left="0.25" right="0.25" top="0.75" bottom="0.75" header="0.3" footer="0.3"/>
  <pageSetup scale="42" fitToHeight="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pageSetUpPr fitToPage="1"/>
  </sheetPr>
  <dimension ref="A1:P46"/>
  <sheetViews>
    <sheetView view="pageBreakPreview" topLeftCell="A28" zoomScale="60" zoomScaleNormal="100" workbookViewId="0">
      <selection activeCell="S11" sqref="S11"/>
    </sheetView>
  </sheetViews>
  <sheetFormatPr defaultColWidth="9.140625" defaultRowHeight="30" customHeight="1" x14ac:dyDescent="0.3"/>
  <cols>
    <col min="1" max="1" width="17.140625" style="68" customWidth="1"/>
    <col min="2" max="2" width="14" style="5" customWidth="1"/>
    <col min="3" max="3" width="32.140625" style="5" customWidth="1"/>
    <col min="4" max="4" width="38" style="5" customWidth="1"/>
    <col min="5" max="5" width="47.42578125" style="5" customWidth="1"/>
    <col min="6" max="6" width="23" style="5" customWidth="1"/>
    <col min="7" max="7" width="18" style="5" customWidth="1"/>
    <col min="8" max="8" width="15" style="5" customWidth="1"/>
    <col min="9" max="9" width="15.42578125" style="5" customWidth="1"/>
    <col min="10" max="10" width="18.28515625" style="5" customWidth="1"/>
    <col min="11" max="11" width="18.7109375" style="5" customWidth="1"/>
    <col min="12" max="13" width="21.140625" style="5" customWidth="1"/>
    <col min="14" max="14" width="16" style="5" customWidth="1"/>
    <col min="15" max="15" width="13.42578125" style="5" bestFit="1" customWidth="1"/>
    <col min="16" max="16" width="12" style="5" customWidth="1"/>
    <col min="17" max="17" width="3.140625" style="5" customWidth="1"/>
    <col min="18" max="16384" width="9.140625" style="5"/>
  </cols>
  <sheetData>
    <row r="1" spans="1:16" x14ac:dyDescent="0.4">
      <c r="A1" s="309" t="s">
        <v>58</v>
      </c>
      <c r="B1" s="309"/>
      <c r="C1" s="309"/>
      <c r="D1" s="309"/>
      <c r="E1" s="309"/>
      <c r="F1" s="309"/>
      <c r="G1" s="309"/>
      <c r="H1" s="309"/>
      <c r="I1" s="309"/>
      <c r="J1" s="309"/>
      <c r="K1" s="309"/>
      <c r="L1" s="309"/>
      <c r="M1" s="309"/>
      <c r="N1" s="309"/>
      <c r="O1" s="309"/>
      <c r="P1" s="309"/>
    </row>
    <row r="2" spans="1:16" s="211" customFormat="1" ht="20.25" x14ac:dyDescent="0.3">
      <c r="A2" s="206" t="s">
        <v>0</v>
      </c>
      <c r="B2" s="207" t="s">
        <v>1</v>
      </c>
      <c r="C2" s="208" t="s">
        <v>2</v>
      </c>
      <c r="D2" s="208" t="s">
        <v>39</v>
      </c>
      <c r="E2" s="208" t="s">
        <v>3</v>
      </c>
      <c r="F2" s="209" t="s">
        <v>4</v>
      </c>
      <c r="G2" s="210" t="s">
        <v>0</v>
      </c>
      <c r="H2" s="209" t="s">
        <v>5</v>
      </c>
      <c r="I2" s="209" t="s">
        <v>6</v>
      </c>
      <c r="J2" s="209" t="s">
        <v>46</v>
      </c>
      <c r="K2" s="209" t="s">
        <v>8</v>
      </c>
      <c r="L2" s="210" t="s">
        <v>9</v>
      </c>
      <c r="M2" s="210" t="s">
        <v>51</v>
      </c>
      <c r="N2" s="206" t="s">
        <v>10</v>
      </c>
      <c r="O2" s="206" t="s">
        <v>11</v>
      </c>
      <c r="P2" s="206" t="s">
        <v>12</v>
      </c>
    </row>
    <row r="3" spans="1:16" s="211" customFormat="1" ht="30" customHeight="1" x14ac:dyDescent="0.3">
      <c r="A3" s="212" t="s">
        <v>1182</v>
      </c>
      <c r="B3" s="213">
        <v>45659</v>
      </c>
      <c r="C3" s="214" t="s">
        <v>359</v>
      </c>
      <c r="D3" s="214" t="s">
        <v>6</v>
      </c>
      <c r="E3" s="214" t="s">
        <v>360</v>
      </c>
      <c r="F3" s="215"/>
      <c r="G3" s="216"/>
      <c r="H3" s="216"/>
      <c r="I3" s="216">
        <v>25</v>
      </c>
      <c r="J3" s="215"/>
      <c r="K3" s="215"/>
      <c r="L3" s="215">
        <f t="shared" ref="L3:L31" si="0">G3+H3+I3+J3+K3</f>
        <v>25</v>
      </c>
      <c r="M3" s="210"/>
      <c r="N3" s="206" t="s">
        <v>279</v>
      </c>
      <c r="O3" s="206" t="s">
        <v>135</v>
      </c>
      <c r="P3" s="206" t="s">
        <v>361</v>
      </c>
    </row>
    <row r="4" spans="1:16" s="211" customFormat="1" ht="35.1" customHeight="1" x14ac:dyDescent="0.3">
      <c r="A4" s="212" t="s">
        <v>1183</v>
      </c>
      <c r="B4" s="213">
        <v>45659</v>
      </c>
      <c r="C4" s="214" t="s">
        <v>1184</v>
      </c>
      <c r="D4" s="214" t="s">
        <v>6</v>
      </c>
      <c r="E4" s="214" t="s">
        <v>472</v>
      </c>
      <c r="F4" s="215"/>
      <c r="G4" s="216"/>
      <c r="H4" s="215"/>
      <c r="I4" s="215">
        <v>125</v>
      </c>
      <c r="J4" s="216"/>
      <c r="K4" s="215"/>
      <c r="L4" s="215">
        <f t="shared" si="0"/>
        <v>125</v>
      </c>
      <c r="M4" s="210"/>
      <c r="N4" s="206" t="s">
        <v>473</v>
      </c>
      <c r="O4" s="212"/>
      <c r="P4" s="206" t="s">
        <v>474</v>
      </c>
    </row>
    <row r="5" spans="1:16" s="224" customFormat="1" ht="30" customHeight="1" x14ac:dyDescent="0.3">
      <c r="A5" s="217" t="s">
        <v>1185</v>
      </c>
      <c r="B5" s="218">
        <v>45660</v>
      </c>
      <c r="C5" s="219" t="s">
        <v>1186</v>
      </c>
      <c r="D5" s="219" t="s">
        <v>98</v>
      </c>
      <c r="E5" s="219" t="s">
        <v>1187</v>
      </c>
      <c r="F5" s="220">
        <v>185000</v>
      </c>
      <c r="G5" s="221">
        <v>350</v>
      </c>
      <c r="H5" s="221"/>
      <c r="I5" s="220"/>
      <c r="J5" s="221"/>
      <c r="K5" s="220"/>
      <c r="L5" s="220">
        <f t="shared" si="0"/>
        <v>350</v>
      </c>
      <c r="M5" s="222"/>
      <c r="N5" s="223" t="s">
        <v>487</v>
      </c>
      <c r="O5" s="223" t="s">
        <v>135</v>
      </c>
      <c r="P5" s="223" t="s">
        <v>665</v>
      </c>
    </row>
    <row r="6" spans="1:16" s="211" customFormat="1" ht="30" customHeight="1" x14ac:dyDescent="0.3">
      <c r="A6" s="212" t="s">
        <v>1188</v>
      </c>
      <c r="B6" s="213">
        <v>45665</v>
      </c>
      <c r="C6" s="214" t="s">
        <v>1189</v>
      </c>
      <c r="D6" s="214" t="s">
        <v>8</v>
      </c>
      <c r="E6" s="214" t="s">
        <v>1190</v>
      </c>
      <c r="F6" s="216"/>
      <c r="G6" s="216"/>
      <c r="H6" s="215"/>
      <c r="I6" s="216"/>
      <c r="J6" s="216"/>
      <c r="K6" s="215">
        <v>20</v>
      </c>
      <c r="L6" s="215">
        <f t="shared" si="0"/>
        <v>20</v>
      </c>
      <c r="M6" s="210"/>
      <c r="N6" s="206" t="s">
        <v>1191</v>
      </c>
      <c r="O6" s="206" t="s">
        <v>164</v>
      </c>
      <c r="P6" s="206" t="s">
        <v>584</v>
      </c>
    </row>
    <row r="7" spans="1:16" s="211" customFormat="1" ht="30" customHeight="1" x14ac:dyDescent="0.3">
      <c r="A7" s="212" t="s">
        <v>1192</v>
      </c>
      <c r="B7" s="213">
        <v>45665</v>
      </c>
      <c r="C7" s="225" t="s">
        <v>1193</v>
      </c>
      <c r="D7" s="214" t="s">
        <v>1194</v>
      </c>
      <c r="E7" s="214" t="s">
        <v>1195</v>
      </c>
      <c r="F7" s="215">
        <v>50000</v>
      </c>
      <c r="G7" s="216">
        <v>156</v>
      </c>
      <c r="H7" s="215"/>
      <c r="I7" s="216"/>
      <c r="J7" s="216"/>
      <c r="K7" s="215"/>
      <c r="L7" s="215">
        <f t="shared" si="0"/>
        <v>156</v>
      </c>
      <c r="M7" s="210"/>
      <c r="N7" s="206" t="s">
        <v>583</v>
      </c>
      <c r="O7" s="206"/>
      <c r="P7" s="206" t="s">
        <v>1196</v>
      </c>
    </row>
    <row r="8" spans="1:16" s="211" customFormat="1" ht="30" customHeight="1" x14ac:dyDescent="0.3">
      <c r="A8" s="212" t="s">
        <v>1197</v>
      </c>
      <c r="B8" s="213">
        <v>45665</v>
      </c>
      <c r="C8" s="214" t="s">
        <v>1198</v>
      </c>
      <c r="D8" s="214" t="s">
        <v>1199</v>
      </c>
      <c r="E8" s="214" t="s">
        <v>1200</v>
      </c>
      <c r="F8" s="215">
        <v>85000</v>
      </c>
      <c r="G8" s="216">
        <v>265</v>
      </c>
      <c r="H8" s="215"/>
      <c r="I8" s="215"/>
      <c r="J8" s="216"/>
      <c r="K8" s="215"/>
      <c r="L8" s="215">
        <f t="shared" si="0"/>
        <v>265</v>
      </c>
      <c r="M8" s="210"/>
      <c r="N8" s="206" t="s">
        <v>1000</v>
      </c>
      <c r="O8" s="206" t="s">
        <v>107</v>
      </c>
      <c r="P8" s="206" t="s">
        <v>195</v>
      </c>
    </row>
    <row r="9" spans="1:16" s="211" customFormat="1" ht="30" customHeight="1" x14ac:dyDescent="0.3">
      <c r="A9" s="212" t="s">
        <v>1201</v>
      </c>
      <c r="B9" s="213">
        <v>45670</v>
      </c>
      <c r="C9" s="214" t="s">
        <v>1202</v>
      </c>
      <c r="D9" s="214" t="s">
        <v>6</v>
      </c>
      <c r="E9" s="214" t="s">
        <v>627</v>
      </c>
      <c r="F9" s="215"/>
      <c r="G9" s="216"/>
      <c r="H9" s="215"/>
      <c r="I9" s="216">
        <v>85</v>
      </c>
      <c r="J9" s="216"/>
      <c r="K9" s="215"/>
      <c r="L9" s="215">
        <f t="shared" si="0"/>
        <v>85</v>
      </c>
      <c r="M9" s="210"/>
      <c r="N9" s="206" t="s">
        <v>628</v>
      </c>
      <c r="O9" s="206" t="s">
        <v>69</v>
      </c>
      <c r="P9" s="206" t="s">
        <v>73</v>
      </c>
    </row>
    <row r="10" spans="1:16" s="211" customFormat="1" ht="30" customHeight="1" x14ac:dyDescent="0.3">
      <c r="A10" s="212" t="s">
        <v>1203</v>
      </c>
      <c r="B10" s="213">
        <v>45671</v>
      </c>
      <c r="C10" s="225" t="s">
        <v>1204</v>
      </c>
      <c r="D10" s="214" t="s">
        <v>111</v>
      </c>
      <c r="E10" s="214" t="s">
        <v>1205</v>
      </c>
      <c r="F10" s="215">
        <v>13780</v>
      </c>
      <c r="G10" s="216">
        <v>375</v>
      </c>
      <c r="H10" s="215"/>
      <c r="I10" s="215"/>
      <c r="J10" s="216"/>
      <c r="K10" s="215"/>
      <c r="L10" s="215">
        <f t="shared" si="0"/>
        <v>375</v>
      </c>
      <c r="M10" s="210"/>
      <c r="N10" s="206" t="s">
        <v>1206</v>
      </c>
      <c r="O10" s="206" t="s">
        <v>135</v>
      </c>
      <c r="P10" s="206" t="s">
        <v>1207</v>
      </c>
    </row>
    <row r="11" spans="1:16" s="211" customFormat="1" ht="30" customHeight="1" x14ac:dyDescent="0.3">
      <c r="A11" s="212" t="s">
        <v>1208</v>
      </c>
      <c r="B11" s="213">
        <v>45671</v>
      </c>
      <c r="C11" s="214" t="s">
        <v>1209</v>
      </c>
      <c r="D11" s="214" t="s">
        <v>269</v>
      </c>
      <c r="E11" s="214" t="s">
        <v>1210</v>
      </c>
      <c r="F11" s="215">
        <v>70000</v>
      </c>
      <c r="G11" s="216">
        <v>100</v>
      </c>
      <c r="H11" s="215"/>
      <c r="I11" s="215"/>
      <c r="J11" s="216"/>
      <c r="K11" s="215"/>
      <c r="L11" s="215">
        <f t="shared" si="0"/>
        <v>100</v>
      </c>
      <c r="M11" s="210"/>
      <c r="N11" s="206" t="s">
        <v>355</v>
      </c>
      <c r="O11" s="212"/>
      <c r="P11" s="206" t="s">
        <v>1211</v>
      </c>
    </row>
    <row r="12" spans="1:16" s="211" customFormat="1" ht="30" customHeight="1" x14ac:dyDescent="0.3">
      <c r="A12" s="212" t="s">
        <v>1215</v>
      </c>
      <c r="B12" s="213">
        <v>45672</v>
      </c>
      <c r="C12" s="214" t="s">
        <v>1212</v>
      </c>
      <c r="D12" s="214" t="s">
        <v>1213</v>
      </c>
      <c r="E12" s="214" t="s">
        <v>1214</v>
      </c>
      <c r="F12" s="215"/>
      <c r="G12" s="216">
        <v>0</v>
      </c>
      <c r="H12" s="215"/>
      <c r="I12" s="215"/>
      <c r="J12" s="216"/>
      <c r="K12" s="215"/>
      <c r="L12" s="215">
        <f t="shared" si="0"/>
        <v>0</v>
      </c>
      <c r="M12" s="210"/>
      <c r="N12" s="206" t="s">
        <v>918</v>
      </c>
      <c r="O12" s="212" t="s">
        <v>135</v>
      </c>
      <c r="P12" s="206" t="s">
        <v>195</v>
      </c>
    </row>
    <row r="13" spans="1:16" s="211" customFormat="1" ht="30" customHeight="1" x14ac:dyDescent="0.3">
      <c r="A13" s="212" t="s">
        <v>1218</v>
      </c>
      <c r="B13" s="213">
        <v>45673</v>
      </c>
      <c r="C13" s="214" t="s">
        <v>1219</v>
      </c>
      <c r="D13" s="214" t="s">
        <v>1220</v>
      </c>
      <c r="E13" s="214" t="s">
        <v>1221</v>
      </c>
      <c r="F13" s="215"/>
      <c r="G13" s="216">
        <v>574.5</v>
      </c>
      <c r="H13" s="215"/>
      <c r="I13" s="216"/>
      <c r="J13" s="216">
        <v>20</v>
      </c>
      <c r="K13" s="215"/>
      <c r="L13" s="215">
        <f t="shared" si="0"/>
        <v>594.5</v>
      </c>
      <c r="M13" s="210"/>
      <c r="N13" s="206" t="s">
        <v>1222</v>
      </c>
      <c r="O13" s="206"/>
      <c r="P13" s="206" t="s">
        <v>1223</v>
      </c>
    </row>
    <row r="14" spans="1:16" s="211" customFormat="1" ht="30" customHeight="1" x14ac:dyDescent="0.3">
      <c r="A14" s="212" t="s">
        <v>1224</v>
      </c>
      <c r="B14" s="213">
        <v>45673</v>
      </c>
      <c r="C14" s="214" t="s">
        <v>1219</v>
      </c>
      <c r="D14" s="214" t="s">
        <v>6</v>
      </c>
      <c r="E14" s="214" t="s">
        <v>1221</v>
      </c>
      <c r="F14" s="215"/>
      <c r="G14" s="216"/>
      <c r="H14" s="215"/>
      <c r="I14" s="215">
        <v>50</v>
      </c>
      <c r="J14" s="216"/>
      <c r="K14" s="215"/>
      <c r="L14" s="215">
        <f t="shared" si="0"/>
        <v>50</v>
      </c>
      <c r="M14" s="210"/>
      <c r="N14" s="206" t="s">
        <v>1222</v>
      </c>
      <c r="O14" s="206"/>
      <c r="P14" s="206" t="s">
        <v>1223</v>
      </c>
    </row>
    <row r="15" spans="1:16" s="231" customFormat="1" ht="30" customHeight="1" x14ac:dyDescent="0.3">
      <c r="A15" s="226" t="s">
        <v>1225</v>
      </c>
      <c r="B15" s="227">
        <v>45674</v>
      </c>
      <c r="C15" s="225" t="s">
        <v>1226</v>
      </c>
      <c r="D15" s="225" t="s">
        <v>1227</v>
      </c>
      <c r="E15" s="225" t="s">
        <v>1228</v>
      </c>
      <c r="F15" s="228">
        <v>75</v>
      </c>
      <c r="G15" s="229">
        <v>100</v>
      </c>
      <c r="H15" s="229"/>
      <c r="I15" s="228"/>
      <c r="J15" s="229"/>
      <c r="K15" s="228"/>
      <c r="L15" s="228">
        <f t="shared" si="0"/>
        <v>100</v>
      </c>
      <c r="M15" s="230"/>
      <c r="N15" s="226" t="s">
        <v>286</v>
      </c>
      <c r="O15" s="226"/>
      <c r="P15" s="226" t="s">
        <v>1229</v>
      </c>
    </row>
    <row r="16" spans="1:16" s="211" customFormat="1" ht="30" customHeight="1" x14ac:dyDescent="0.3">
      <c r="A16" s="212" t="s">
        <v>1230</v>
      </c>
      <c r="B16" s="213">
        <v>45678</v>
      </c>
      <c r="C16" s="214" t="s">
        <v>1231</v>
      </c>
      <c r="D16" s="214" t="s">
        <v>1232</v>
      </c>
      <c r="E16" s="214" t="s">
        <v>1233</v>
      </c>
      <c r="F16" s="215">
        <v>49000</v>
      </c>
      <c r="G16" s="216">
        <v>0</v>
      </c>
      <c r="H16" s="216"/>
      <c r="I16" s="215"/>
      <c r="J16" s="216"/>
      <c r="K16" s="216"/>
      <c r="L16" s="215">
        <f t="shared" si="0"/>
        <v>0</v>
      </c>
      <c r="M16" s="210"/>
      <c r="N16" s="212" t="s">
        <v>1234</v>
      </c>
      <c r="O16" s="212" t="s">
        <v>135</v>
      </c>
      <c r="P16" s="212" t="s">
        <v>280</v>
      </c>
    </row>
    <row r="17" spans="1:16" s="211" customFormat="1" ht="30" customHeight="1" x14ac:dyDescent="0.3">
      <c r="A17" s="212" t="s">
        <v>1256</v>
      </c>
      <c r="B17" s="213">
        <v>45684</v>
      </c>
      <c r="C17" s="214" t="s">
        <v>927</v>
      </c>
      <c r="D17" s="214" t="s">
        <v>423</v>
      </c>
      <c r="E17" s="214" t="s">
        <v>1288</v>
      </c>
      <c r="F17" s="215">
        <v>220000</v>
      </c>
      <c r="G17" s="216">
        <v>500.25</v>
      </c>
      <c r="H17" s="216"/>
      <c r="I17" s="216"/>
      <c r="J17" s="216"/>
      <c r="K17" s="216"/>
      <c r="L17" s="215">
        <f t="shared" si="0"/>
        <v>500.25</v>
      </c>
      <c r="M17" s="210"/>
      <c r="N17" s="212" t="s">
        <v>487</v>
      </c>
      <c r="O17" s="212" t="s">
        <v>135</v>
      </c>
      <c r="P17" s="212" t="s">
        <v>683</v>
      </c>
    </row>
    <row r="18" spans="1:16" s="211" customFormat="1" ht="30" customHeight="1" x14ac:dyDescent="0.3">
      <c r="A18" s="212" t="s">
        <v>1235</v>
      </c>
      <c r="B18" s="213">
        <v>45678</v>
      </c>
      <c r="C18" s="214" t="s">
        <v>1236</v>
      </c>
      <c r="D18" s="214" t="s">
        <v>104</v>
      </c>
      <c r="E18" s="214" t="s">
        <v>1237</v>
      </c>
      <c r="F18" s="215">
        <v>7500</v>
      </c>
      <c r="G18" s="216">
        <v>50</v>
      </c>
      <c r="H18" s="216"/>
      <c r="I18" s="216"/>
      <c r="J18" s="216"/>
      <c r="K18" s="216"/>
      <c r="L18" s="215">
        <f t="shared" si="0"/>
        <v>50</v>
      </c>
      <c r="M18" s="210"/>
      <c r="N18" s="212" t="s">
        <v>188</v>
      </c>
      <c r="O18" s="212"/>
      <c r="P18" s="212" t="s">
        <v>1238</v>
      </c>
    </row>
    <row r="19" spans="1:16" s="211" customFormat="1" ht="30" customHeight="1" x14ac:dyDescent="0.3">
      <c r="A19" s="212" t="s">
        <v>1239</v>
      </c>
      <c r="B19" s="213">
        <v>45679</v>
      </c>
      <c r="C19" s="214" t="s">
        <v>1240</v>
      </c>
      <c r="D19" s="214" t="s">
        <v>269</v>
      </c>
      <c r="E19" s="214" t="s">
        <v>1241</v>
      </c>
      <c r="F19" s="215">
        <v>76091</v>
      </c>
      <c r="G19" s="216">
        <v>100</v>
      </c>
      <c r="H19" s="216"/>
      <c r="I19" s="216"/>
      <c r="J19" s="216"/>
      <c r="K19" s="216"/>
      <c r="L19" s="215">
        <f t="shared" si="0"/>
        <v>100</v>
      </c>
      <c r="M19" s="210"/>
      <c r="N19" s="212" t="s">
        <v>146</v>
      </c>
      <c r="O19" s="212"/>
      <c r="P19" s="212" t="s">
        <v>665</v>
      </c>
    </row>
    <row r="20" spans="1:16" s="231" customFormat="1" ht="30" customHeight="1" x14ac:dyDescent="0.3">
      <c r="A20" s="226" t="s">
        <v>1242</v>
      </c>
      <c r="B20" s="227">
        <v>45679</v>
      </c>
      <c r="C20" s="225" t="s">
        <v>602</v>
      </c>
      <c r="D20" s="225" t="s">
        <v>6</v>
      </c>
      <c r="E20" s="225" t="s">
        <v>343</v>
      </c>
      <c r="F20" s="228"/>
      <c r="G20" s="229"/>
      <c r="H20" s="229"/>
      <c r="I20" s="229">
        <v>125</v>
      </c>
      <c r="J20" s="229"/>
      <c r="K20" s="229"/>
      <c r="L20" s="228">
        <f t="shared" si="0"/>
        <v>125</v>
      </c>
      <c r="M20" s="230"/>
      <c r="N20" s="226" t="s">
        <v>344</v>
      </c>
      <c r="O20" s="226" t="s">
        <v>135</v>
      </c>
      <c r="P20" s="226" t="s">
        <v>345</v>
      </c>
    </row>
    <row r="21" spans="1:16" s="211" customFormat="1" ht="30" customHeight="1" x14ac:dyDescent="0.3">
      <c r="A21" s="212" t="s">
        <v>1243</v>
      </c>
      <c r="B21" s="213">
        <v>45681</v>
      </c>
      <c r="C21" s="214" t="s">
        <v>927</v>
      </c>
      <c r="D21" s="214" t="s">
        <v>98</v>
      </c>
      <c r="E21" s="214" t="s">
        <v>1244</v>
      </c>
      <c r="F21" s="215">
        <v>185000</v>
      </c>
      <c r="G21" s="216">
        <v>350</v>
      </c>
      <c r="H21" s="216"/>
      <c r="I21" s="216"/>
      <c r="J21" s="216"/>
      <c r="K21" s="216"/>
      <c r="L21" s="215">
        <f t="shared" si="0"/>
        <v>350</v>
      </c>
      <c r="M21" s="210"/>
      <c r="N21" s="212" t="s">
        <v>487</v>
      </c>
      <c r="O21" s="212" t="s">
        <v>135</v>
      </c>
      <c r="P21" s="212" t="s">
        <v>222</v>
      </c>
    </row>
    <row r="22" spans="1:16" s="231" customFormat="1" ht="30" customHeight="1" x14ac:dyDescent="0.3">
      <c r="A22" s="226" t="s">
        <v>1245</v>
      </c>
      <c r="B22" s="227">
        <v>45681</v>
      </c>
      <c r="C22" s="232" t="s">
        <v>927</v>
      </c>
      <c r="D22" s="225" t="s">
        <v>98</v>
      </c>
      <c r="E22" s="225" t="s">
        <v>1246</v>
      </c>
      <c r="F22" s="228">
        <v>185000</v>
      </c>
      <c r="G22" s="229">
        <v>350</v>
      </c>
      <c r="H22" s="229"/>
      <c r="I22" s="229"/>
      <c r="J22" s="229"/>
      <c r="K22" s="229"/>
      <c r="L22" s="228">
        <f t="shared" si="0"/>
        <v>350</v>
      </c>
      <c r="M22" s="230"/>
      <c r="N22" s="226" t="s">
        <v>487</v>
      </c>
      <c r="O22" s="226" t="s">
        <v>135</v>
      </c>
      <c r="P22" s="226" t="s">
        <v>460</v>
      </c>
    </row>
    <row r="23" spans="1:16" s="211" customFormat="1" ht="30" customHeight="1" x14ac:dyDescent="0.3">
      <c r="A23" s="212" t="s">
        <v>1247</v>
      </c>
      <c r="B23" s="213">
        <v>45681</v>
      </c>
      <c r="C23" s="214" t="s">
        <v>1248</v>
      </c>
      <c r="D23" s="214" t="s">
        <v>111</v>
      </c>
      <c r="E23" s="214" t="s">
        <v>1249</v>
      </c>
      <c r="F23" s="215">
        <v>25000</v>
      </c>
      <c r="G23" s="216">
        <v>600</v>
      </c>
      <c r="H23" s="216"/>
      <c r="I23" s="216"/>
      <c r="J23" s="216"/>
      <c r="K23" s="216"/>
      <c r="L23" s="215">
        <f t="shared" si="0"/>
        <v>600</v>
      </c>
      <c r="M23" s="210"/>
      <c r="N23" s="212" t="s">
        <v>260</v>
      </c>
      <c r="O23" s="212"/>
      <c r="P23" s="212" t="s">
        <v>1250</v>
      </c>
    </row>
    <row r="24" spans="1:16" s="211" customFormat="1" ht="30" customHeight="1" x14ac:dyDescent="0.3">
      <c r="A24" s="212" t="s">
        <v>1251</v>
      </c>
      <c r="B24" s="213">
        <v>45681</v>
      </c>
      <c r="C24" s="214" t="s">
        <v>1252</v>
      </c>
      <c r="D24" s="214" t="s">
        <v>111</v>
      </c>
      <c r="E24" s="214" t="s">
        <v>1253</v>
      </c>
      <c r="F24" s="233">
        <v>37260</v>
      </c>
      <c r="G24" s="216">
        <v>800</v>
      </c>
      <c r="H24" s="216"/>
      <c r="I24" s="216"/>
      <c r="J24" s="216"/>
      <c r="K24" s="216"/>
      <c r="L24" s="215">
        <f t="shared" si="0"/>
        <v>800</v>
      </c>
      <c r="M24" s="210"/>
      <c r="N24" s="212" t="s">
        <v>720</v>
      </c>
      <c r="O24" s="212"/>
      <c r="P24" s="212" t="s">
        <v>222</v>
      </c>
    </row>
    <row r="25" spans="1:16" s="211" customFormat="1" ht="30" customHeight="1" x14ac:dyDescent="0.3">
      <c r="A25" s="212" t="s">
        <v>1254</v>
      </c>
      <c r="B25" s="213">
        <v>45684</v>
      </c>
      <c r="C25" s="214" t="s">
        <v>723</v>
      </c>
      <c r="D25" s="214" t="s">
        <v>8</v>
      </c>
      <c r="E25" s="214" t="s">
        <v>1255</v>
      </c>
      <c r="F25" s="216"/>
      <c r="G25" s="216"/>
      <c r="H25" s="216"/>
      <c r="I25" s="216"/>
      <c r="J25" s="216"/>
      <c r="K25" s="216">
        <v>30</v>
      </c>
      <c r="L25" s="215">
        <f t="shared" si="0"/>
        <v>30</v>
      </c>
      <c r="M25" s="210"/>
      <c r="N25" s="212" t="s">
        <v>989</v>
      </c>
      <c r="O25" s="212" t="s">
        <v>107</v>
      </c>
      <c r="P25" s="212" t="s">
        <v>464</v>
      </c>
    </row>
    <row r="26" spans="1:16" s="211" customFormat="1" ht="30" customHeight="1" x14ac:dyDescent="0.3">
      <c r="A26" s="212" t="s">
        <v>1257</v>
      </c>
      <c r="B26" s="213">
        <v>45685</v>
      </c>
      <c r="C26" s="214" t="s">
        <v>1258</v>
      </c>
      <c r="D26" s="214" t="s">
        <v>327</v>
      </c>
      <c r="E26" s="214" t="s">
        <v>1259</v>
      </c>
      <c r="F26" s="215">
        <v>8000</v>
      </c>
      <c r="G26" s="216">
        <v>60</v>
      </c>
      <c r="H26" s="216"/>
      <c r="I26" s="216"/>
      <c r="J26" s="216"/>
      <c r="K26" s="216"/>
      <c r="L26" s="215">
        <f t="shared" si="0"/>
        <v>60</v>
      </c>
      <c r="M26" s="210"/>
      <c r="N26" s="212" t="s">
        <v>100</v>
      </c>
      <c r="O26" s="212"/>
      <c r="P26" s="212" t="s">
        <v>584</v>
      </c>
    </row>
    <row r="27" spans="1:16" s="211" customFormat="1" ht="30" customHeight="1" x14ac:dyDescent="0.3">
      <c r="A27" s="212" t="s">
        <v>1263</v>
      </c>
      <c r="B27" s="213">
        <v>45686</v>
      </c>
      <c r="C27" s="214" t="s">
        <v>1261</v>
      </c>
      <c r="D27" s="214" t="s">
        <v>111</v>
      </c>
      <c r="E27" s="214" t="s">
        <v>1262</v>
      </c>
      <c r="F27" s="215">
        <v>8700</v>
      </c>
      <c r="G27" s="216">
        <v>180</v>
      </c>
      <c r="H27" s="216"/>
      <c r="I27" s="216"/>
      <c r="J27" s="216"/>
      <c r="K27" s="216"/>
      <c r="L27" s="215">
        <f t="shared" si="0"/>
        <v>180</v>
      </c>
      <c r="M27" s="210"/>
      <c r="N27" s="212" t="s">
        <v>249</v>
      </c>
      <c r="O27" s="212"/>
      <c r="P27" s="212" t="s">
        <v>280</v>
      </c>
    </row>
    <row r="28" spans="1:16" s="211" customFormat="1" ht="30" customHeight="1" x14ac:dyDescent="0.3">
      <c r="A28" s="212" t="s">
        <v>1264</v>
      </c>
      <c r="B28" s="213">
        <v>45686</v>
      </c>
      <c r="C28" s="214" t="s">
        <v>1265</v>
      </c>
      <c r="D28" s="214" t="s">
        <v>111</v>
      </c>
      <c r="E28" s="214" t="s">
        <v>1266</v>
      </c>
      <c r="F28" s="215">
        <v>26500</v>
      </c>
      <c r="G28" s="216">
        <v>150</v>
      </c>
      <c r="H28" s="216"/>
      <c r="I28" s="216"/>
      <c r="J28" s="216"/>
      <c r="K28" s="216"/>
      <c r="L28" s="215">
        <f t="shared" si="0"/>
        <v>150</v>
      </c>
      <c r="M28" s="210"/>
      <c r="N28" s="212" t="s">
        <v>286</v>
      </c>
      <c r="O28" s="212"/>
      <c r="P28" s="212" t="s">
        <v>1267</v>
      </c>
    </row>
    <row r="29" spans="1:16" s="211" customFormat="1" ht="30" customHeight="1" x14ac:dyDescent="0.3">
      <c r="A29" s="212" t="s">
        <v>1260</v>
      </c>
      <c r="B29" s="213">
        <v>45686</v>
      </c>
      <c r="C29" s="214" t="s">
        <v>1268</v>
      </c>
      <c r="D29" s="214" t="s">
        <v>111</v>
      </c>
      <c r="E29" s="214" t="s">
        <v>1269</v>
      </c>
      <c r="F29" s="215">
        <v>21000</v>
      </c>
      <c r="G29" s="216">
        <v>337.5</v>
      </c>
      <c r="H29" s="216"/>
      <c r="I29" s="216"/>
      <c r="J29" s="216"/>
      <c r="K29" s="216"/>
      <c r="L29" s="215">
        <f t="shared" si="0"/>
        <v>337.5</v>
      </c>
      <c r="M29" s="210"/>
      <c r="N29" s="212" t="s">
        <v>1270</v>
      </c>
      <c r="O29" s="212" t="s">
        <v>135</v>
      </c>
      <c r="P29" s="212" t="s">
        <v>1271</v>
      </c>
    </row>
    <row r="30" spans="1:16" s="211" customFormat="1" ht="30" customHeight="1" x14ac:dyDescent="0.3">
      <c r="A30" s="212" t="s">
        <v>1272</v>
      </c>
      <c r="B30" s="213">
        <v>45686</v>
      </c>
      <c r="C30" s="214" t="s">
        <v>891</v>
      </c>
      <c r="D30" s="214" t="s">
        <v>8</v>
      </c>
      <c r="E30" s="214" t="s">
        <v>1273</v>
      </c>
      <c r="F30" s="215"/>
      <c r="G30" s="216"/>
      <c r="H30" s="216"/>
      <c r="I30" s="216"/>
      <c r="J30" s="216"/>
      <c r="K30" s="216">
        <v>20</v>
      </c>
      <c r="L30" s="215">
        <f t="shared" si="0"/>
        <v>20</v>
      </c>
      <c r="M30" s="210"/>
      <c r="N30" s="212" t="s">
        <v>1068</v>
      </c>
      <c r="O30" s="212" t="s">
        <v>135</v>
      </c>
      <c r="P30" s="212" t="s">
        <v>555</v>
      </c>
    </row>
    <row r="31" spans="1:16" s="211" customFormat="1" ht="30" customHeight="1" x14ac:dyDescent="0.3">
      <c r="A31" s="212" t="s">
        <v>1274</v>
      </c>
      <c r="B31" s="213">
        <v>45686</v>
      </c>
      <c r="C31" s="214" t="s">
        <v>1275</v>
      </c>
      <c r="D31" s="214" t="s">
        <v>327</v>
      </c>
      <c r="E31" s="214" t="s">
        <v>1276</v>
      </c>
      <c r="F31" s="215">
        <v>12000</v>
      </c>
      <c r="G31" s="216">
        <v>144</v>
      </c>
      <c r="H31" s="216"/>
      <c r="I31" s="216"/>
      <c r="J31" s="216"/>
      <c r="K31" s="216"/>
      <c r="L31" s="215">
        <f t="shared" si="0"/>
        <v>144</v>
      </c>
      <c r="M31" s="210"/>
      <c r="N31" s="212" t="s">
        <v>1277</v>
      </c>
      <c r="O31" s="212" t="s">
        <v>107</v>
      </c>
      <c r="P31" s="212" t="s">
        <v>584</v>
      </c>
    </row>
    <row r="32" spans="1:16" s="211" customFormat="1" ht="30" customHeight="1" x14ac:dyDescent="0.3">
      <c r="A32" s="212" t="s">
        <v>1278</v>
      </c>
      <c r="B32" s="213">
        <v>45687</v>
      </c>
      <c r="C32" s="214" t="s">
        <v>1279</v>
      </c>
      <c r="D32" s="214" t="s">
        <v>6</v>
      </c>
      <c r="E32" s="214" t="s">
        <v>1280</v>
      </c>
      <c r="F32" s="238"/>
      <c r="G32" s="216"/>
      <c r="H32" s="216"/>
      <c r="I32" s="216">
        <v>155</v>
      </c>
      <c r="J32" s="216"/>
      <c r="K32" s="216"/>
      <c r="L32" s="215">
        <v>155</v>
      </c>
      <c r="M32" s="210"/>
      <c r="N32" s="212" t="s">
        <v>1282</v>
      </c>
      <c r="O32" s="212" t="s">
        <v>135</v>
      </c>
      <c r="P32" s="212" t="s">
        <v>1283</v>
      </c>
    </row>
    <row r="33" spans="1:16" s="211" customFormat="1" ht="30" customHeight="1" x14ac:dyDescent="0.3">
      <c r="A33" s="212" t="s">
        <v>1284</v>
      </c>
      <c r="B33" s="213">
        <v>45688</v>
      </c>
      <c r="C33" s="214" t="s">
        <v>1285</v>
      </c>
      <c r="D33" s="214" t="s">
        <v>269</v>
      </c>
      <c r="E33" s="214" t="s">
        <v>1286</v>
      </c>
      <c r="F33" s="238">
        <v>95000</v>
      </c>
      <c r="G33" s="216">
        <v>100</v>
      </c>
      <c r="H33" s="216"/>
      <c r="I33" s="216"/>
      <c r="J33" s="216"/>
      <c r="K33" s="216"/>
      <c r="L33" s="215">
        <v>100</v>
      </c>
      <c r="M33" s="210"/>
      <c r="N33" s="212" t="s">
        <v>260</v>
      </c>
      <c r="O33" s="212"/>
      <c r="P33" s="212" t="s">
        <v>1287</v>
      </c>
    </row>
    <row r="34" spans="1:16" s="211" customFormat="1" ht="30" customHeight="1" x14ac:dyDescent="0.3">
      <c r="A34" s="212" t="s">
        <v>1289</v>
      </c>
      <c r="B34" s="213">
        <v>45688</v>
      </c>
      <c r="C34" s="214" t="s">
        <v>1290</v>
      </c>
      <c r="D34" s="214" t="s">
        <v>111</v>
      </c>
      <c r="E34" s="214" t="s">
        <v>1291</v>
      </c>
      <c r="F34" s="238">
        <v>5000</v>
      </c>
      <c r="G34" s="216">
        <v>240</v>
      </c>
      <c r="H34" s="216"/>
      <c r="I34" s="216">
        <v>20</v>
      </c>
      <c r="J34" s="216"/>
      <c r="K34" s="216"/>
      <c r="L34" s="215">
        <v>260</v>
      </c>
      <c r="M34" s="210"/>
      <c r="N34" s="212" t="s">
        <v>568</v>
      </c>
      <c r="O34" s="212" t="s">
        <v>107</v>
      </c>
      <c r="P34" s="212" t="s">
        <v>222</v>
      </c>
    </row>
    <row r="35" spans="1:16" s="211" customFormat="1" ht="30" customHeight="1" x14ac:dyDescent="0.3">
      <c r="A35" s="234"/>
      <c r="B35" s="235" t="s">
        <v>9</v>
      </c>
      <c r="C35" s="236" t="s">
        <v>32</v>
      </c>
      <c r="D35" s="236"/>
      <c r="E35" s="236" t="s">
        <v>13</v>
      </c>
      <c r="F35" s="237">
        <f t="shared" ref="F35:L35" si="1">SUM(F3:F34)</f>
        <v>1364906</v>
      </c>
      <c r="G35" s="237">
        <f t="shared" si="1"/>
        <v>5882.25</v>
      </c>
      <c r="H35" s="237">
        <f t="shared" si="1"/>
        <v>0</v>
      </c>
      <c r="I35" s="237">
        <f t="shared" si="1"/>
        <v>585</v>
      </c>
      <c r="J35" s="237">
        <f t="shared" si="1"/>
        <v>20</v>
      </c>
      <c r="K35" s="237">
        <f t="shared" si="1"/>
        <v>70</v>
      </c>
      <c r="L35" s="237">
        <f t="shared" si="1"/>
        <v>6557.25</v>
      </c>
      <c r="M35" s="193"/>
      <c r="N35" s="78"/>
      <c r="O35" s="15"/>
      <c r="P35" s="14"/>
    </row>
    <row r="36" spans="1:16" s="211" customFormat="1" ht="30" customHeight="1" thickBot="1" x14ac:dyDescent="0.35">
      <c r="A36" s="69" t="s">
        <v>14</v>
      </c>
      <c r="B36" s="70" t="s">
        <v>9</v>
      </c>
      <c r="C36" s="16" t="s">
        <v>32</v>
      </c>
      <c r="D36" s="16"/>
      <c r="E36" s="16"/>
      <c r="F36" s="17">
        <f>'December 2024'!F58+F35</f>
        <v>23075179.370000001</v>
      </c>
      <c r="G36" s="17">
        <f>'December 2024'!G58+G35</f>
        <v>96790.96</v>
      </c>
      <c r="H36" s="17">
        <f>'December 2024'!H58+H35</f>
        <v>4200</v>
      </c>
      <c r="I36" s="17">
        <f>'December 2024'!I58+I35</f>
        <v>4635</v>
      </c>
      <c r="J36" s="17">
        <f>'December 2024'!J58+J35</f>
        <v>1150</v>
      </c>
      <c r="K36" s="17">
        <f>'December 2024'!K58+K35</f>
        <v>597.5</v>
      </c>
      <c r="L36" s="17">
        <f>'December 2024'!L58+L35</f>
        <v>107373.46</v>
      </c>
      <c r="M36" s="194"/>
      <c r="N36" s="75"/>
      <c r="O36" s="18"/>
      <c r="P36" s="18"/>
    </row>
    <row r="37" spans="1:16" s="211" customFormat="1" ht="30" customHeight="1" x14ac:dyDescent="0.3">
      <c r="A37" s="7"/>
      <c r="B37" s="8"/>
      <c r="C37" s="179" t="s">
        <v>1216</v>
      </c>
      <c r="D37" s="20"/>
      <c r="E37" s="20"/>
      <c r="F37" s="21" t="s">
        <v>15</v>
      </c>
      <c r="G37" s="22" t="s">
        <v>16</v>
      </c>
      <c r="H37" s="23"/>
      <c r="I37" s="24" t="s">
        <v>9</v>
      </c>
      <c r="J37" s="10"/>
      <c r="K37" s="10"/>
      <c r="L37" s="77"/>
      <c r="M37" s="11"/>
      <c r="N37" s="72" t="s">
        <v>33</v>
      </c>
      <c r="O37" s="73" t="s">
        <v>34</v>
      </c>
      <c r="P37" s="74" t="s">
        <v>35</v>
      </c>
    </row>
    <row r="38" spans="1:16" s="211" customFormat="1" ht="30" customHeight="1" x14ac:dyDescent="0.3">
      <c r="A38" s="191" t="s">
        <v>1217</v>
      </c>
      <c r="B38" s="8"/>
      <c r="C38" s="205"/>
      <c r="D38" s="103"/>
      <c r="E38" s="26" t="s">
        <v>41</v>
      </c>
      <c r="F38" s="14" t="s">
        <v>1292</v>
      </c>
      <c r="G38" s="27">
        <v>90</v>
      </c>
      <c r="H38" s="28"/>
      <c r="I38" s="29">
        <v>90</v>
      </c>
      <c r="J38" s="30" t="s">
        <v>32</v>
      </c>
      <c r="K38" s="30"/>
      <c r="L38" s="31"/>
      <c r="M38" s="31"/>
      <c r="N38" s="76" t="s">
        <v>36</v>
      </c>
      <c r="O38" s="79" t="s">
        <v>37</v>
      </c>
      <c r="P38" s="80" t="str">
        <f>O38</f>
        <v>0</v>
      </c>
    </row>
    <row r="39" spans="1:16" s="211" customFormat="1" ht="30" customHeight="1" x14ac:dyDescent="0.3">
      <c r="A39" s="7"/>
      <c r="B39" s="8"/>
      <c r="C39" s="25"/>
      <c r="D39" s="26"/>
      <c r="E39" s="26" t="s">
        <v>17</v>
      </c>
      <c r="F39" s="14"/>
      <c r="G39" s="27"/>
      <c r="H39" s="28"/>
      <c r="I39" s="29"/>
      <c r="J39" s="32" t="s">
        <v>18</v>
      </c>
      <c r="K39" s="32"/>
      <c r="L39" s="33">
        <f>L35+I45</f>
        <v>7315.25</v>
      </c>
      <c r="M39" s="195"/>
      <c r="N39" s="7"/>
      <c r="O39" s="7"/>
      <c r="P39" s="7"/>
    </row>
    <row r="40" spans="1:16" ht="30" customHeight="1" x14ac:dyDescent="0.3">
      <c r="A40" s="7"/>
      <c r="B40" s="8"/>
      <c r="C40" s="25"/>
      <c r="D40" s="26"/>
      <c r="E40" s="26" t="s">
        <v>19</v>
      </c>
      <c r="F40" s="14"/>
      <c r="G40" s="27"/>
      <c r="H40" s="28"/>
      <c r="I40" s="29"/>
      <c r="J40" s="34" t="s">
        <v>13</v>
      </c>
      <c r="K40" s="34"/>
      <c r="L40" s="35" t="s">
        <v>32</v>
      </c>
      <c r="M40" s="195"/>
      <c r="N40" s="7"/>
      <c r="O40" s="7"/>
      <c r="P40" s="7"/>
    </row>
    <row r="41" spans="1:16" ht="30" customHeight="1" x14ac:dyDescent="0.3">
      <c r="A41" s="7"/>
      <c r="B41" s="8"/>
      <c r="C41" s="25"/>
      <c r="D41" s="26"/>
      <c r="E41" s="26" t="s">
        <v>20</v>
      </c>
      <c r="F41" s="14" t="s">
        <v>630</v>
      </c>
      <c r="G41" s="27">
        <v>668</v>
      </c>
      <c r="H41" s="28"/>
      <c r="I41" s="29">
        <v>668</v>
      </c>
      <c r="J41" s="28"/>
      <c r="K41" s="28"/>
      <c r="L41" s="36"/>
      <c r="M41" s="36"/>
      <c r="N41" s="7"/>
      <c r="O41" s="7"/>
      <c r="P41" s="7"/>
    </row>
    <row r="42" spans="1:16" ht="63.75" customHeight="1" thickBot="1" x14ac:dyDescent="0.35">
      <c r="A42" s="7"/>
      <c r="B42" s="8"/>
      <c r="C42" s="37" t="s">
        <v>25</v>
      </c>
      <c r="D42" s="26" t="s">
        <v>26</v>
      </c>
      <c r="E42" s="26" t="s">
        <v>21</v>
      </c>
      <c r="F42" s="14"/>
      <c r="G42" s="27"/>
      <c r="H42" s="28"/>
      <c r="I42" s="29"/>
      <c r="K42" s="28"/>
      <c r="L42" s="36"/>
      <c r="M42" s="36"/>
      <c r="N42" s="7"/>
      <c r="O42" s="7"/>
      <c r="P42" s="7"/>
    </row>
    <row r="43" spans="1:16" ht="30" customHeight="1" thickBot="1" x14ac:dyDescent="0.35">
      <c r="A43" s="7"/>
      <c r="B43" s="8"/>
      <c r="C43" s="41"/>
      <c r="D43" s="42"/>
      <c r="E43" s="42" t="s">
        <v>22</v>
      </c>
      <c r="F43" s="43"/>
      <c r="G43" s="27"/>
      <c r="H43" s="45"/>
      <c r="I43" s="29"/>
      <c r="J43" s="161" t="s">
        <v>1281</v>
      </c>
      <c r="K43" s="162"/>
      <c r="L43" s="163"/>
      <c r="M43" s="196"/>
      <c r="N43" s="7"/>
      <c r="O43" s="7"/>
      <c r="P43" s="7"/>
    </row>
    <row r="44" spans="1:16" ht="30" customHeight="1" thickBot="1" x14ac:dyDescent="0.35">
      <c r="A44" s="7"/>
      <c r="B44" s="49"/>
      <c r="C44" s="9"/>
      <c r="D44" s="42"/>
      <c r="E44" s="50" t="s">
        <v>27</v>
      </c>
      <c r="F44" s="51"/>
      <c r="G44" s="52">
        <v>0</v>
      </c>
      <c r="H44" s="45"/>
      <c r="I44" s="53">
        <f t="shared" ref="I44" si="2">G44</f>
        <v>0</v>
      </c>
      <c r="J44" s="164" t="s">
        <v>28</v>
      </c>
      <c r="K44" s="47"/>
      <c r="L44" s="165"/>
      <c r="M44" s="196"/>
      <c r="N44" s="7"/>
      <c r="O44" s="7"/>
      <c r="P44" s="7"/>
    </row>
    <row r="45" spans="1:16" ht="30" customHeight="1" thickBot="1" x14ac:dyDescent="0.35">
      <c r="A45" s="7"/>
      <c r="B45" s="8"/>
      <c r="C45" s="54"/>
      <c r="D45" s="55"/>
      <c r="E45" s="56" t="s">
        <v>23</v>
      </c>
      <c r="F45" s="57"/>
      <c r="G45" s="58"/>
      <c r="H45" s="57"/>
      <c r="I45" s="59">
        <f>I38+I39+I40+I41+I42+I43-I44</f>
        <v>758</v>
      </c>
      <c r="J45" s="166" t="s">
        <v>13</v>
      </c>
      <c r="K45" s="167">
        <f>L36+I46</f>
        <v>112603.46</v>
      </c>
      <c r="L45" s="168" t="s">
        <v>32</v>
      </c>
      <c r="M45" s="197"/>
      <c r="N45" s="7"/>
      <c r="O45" s="7"/>
      <c r="P45" s="7"/>
    </row>
    <row r="46" spans="1:16" ht="30" customHeight="1" thickBot="1" x14ac:dyDescent="0.35">
      <c r="A46" s="7"/>
      <c r="B46" s="8"/>
      <c r="C46" s="62"/>
      <c r="D46" s="63"/>
      <c r="E46" s="64" t="s">
        <v>24</v>
      </c>
      <c r="F46" s="65"/>
      <c r="G46" s="66"/>
      <c r="H46" s="65"/>
      <c r="I46" s="67">
        <f>I45+'December 2024'!I68</f>
        <v>5230</v>
      </c>
      <c r="J46" s="10"/>
      <c r="K46" s="10"/>
      <c r="L46" s="11"/>
      <c r="M46" s="11"/>
      <c r="N46" s="7"/>
      <c r="O46" s="7"/>
      <c r="P46" s="7"/>
    </row>
  </sheetData>
  <mergeCells count="1">
    <mergeCell ref="A1:P1"/>
  </mergeCells>
  <printOptions horizontalCentered="1" verticalCentered="1" gridLines="1"/>
  <pageMargins left="0.7" right="0.7" top="0.75" bottom="0.75" header="0.3" footer="0.3"/>
  <pageSetup scale="36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V48"/>
  <sheetViews>
    <sheetView zoomScaleNormal="100" workbookViewId="0">
      <selection activeCell="J44" sqref="J44"/>
    </sheetView>
  </sheetViews>
  <sheetFormatPr defaultColWidth="0" defaultRowHeight="12.75" zeroHeight="1" x14ac:dyDescent="0.2"/>
  <cols>
    <col min="1" max="1" width="10.140625" style="244" bestFit="1" customWidth="1"/>
    <col min="2" max="2" width="7.7109375" style="244" customWidth="1"/>
    <col min="3" max="3" width="23.140625" style="244" customWidth="1"/>
    <col min="4" max="4" width="29.85546875" style="244" customWidth="1"/>
    <col min="5" max="5" width="33.28515625" style="244" customWidth="1"/>
    <col min="6" max="6" width="15.42578125" style="244" bestFit="1" customWidth="1"/>
    <col min="7" max="7" width="12.28515625" style="244" customWidth="1"/>
    <col min="8" max="8" width="10.140625" style="244" bestFit="1" customWidth="1"/>
    <col min="9" max="9" width="10.42578125" style="244" customWidth="1"/>
    <col min="10" max="10" width="12.7109375" style="244" customWidth="1"/>
    <col min="11" max="11" width="12.42578125" style="244" customWidth="1"/>
    <col min="12" max="13" width="12.28515625" style="244" customWidth="1"/>
    <col min="14" max="14" width="9.5703125" style="244" bestFit="1" customWidth="1"/>
    <col min="15" max="15" width="9" style="244" customWidth="1"/>
    <col min="16" max="16" width="7.42578125" style="244" customWidth="1"/>
    <col min="17" max="22" width="0" style="244" hidden="1" customWidth="1"/>
    <col min="23" max="16384" width="8.7109375" style="244" hidden="1"/>
  </cols>
  <sheetData>
    <row r="1" spans="1:16" customFormat="1" ht="20.25" x14ac:dyDescent="0.3">
      <c r="A1" s="310" t="s">
        <v>59</v>
      </c>
      <c r="B1" s="311"/>
      <c r="C1" s="311"/>
      <c r="D1" s="311"/>
      <c r="E1" s="311"/>
      <c r="F1" s="311"/>
      <c r="G1" s="311"/>
      <c r="H1" s="311"/>
      <c r="I1" s="311"/>
      <c r="J1" s="311"/>
      <c r="K1" s="311"/>
      <c r="L1" s="311"/>
      <c r="M1" s="311"/>
      <c r="N1" s="311"/>
      <c r="O1" s="311"/>
      <c r="P1" s="311"/>
    </row>
    <row r="2" spans="1:16" ht="15" x14ac:dyDescent="0.25">
      <c r="A2" s="239" t="s">
        <v>0</v>
      </c>
      <c r="B2" s="240" t="s">
        <v>1</v>
      </c>
      <c r="C2" s="241" t="s">
        <v>2</v>
      </c>
      <c r="D2" s="241" t="s">
        <v>39</v>
      </c>
      <c r="E2" s="241" t="s">
        <v>3</v>
      </c>
      <c r="F2" s="242" t="s">
        <v>4</v>
      </c>
      <c r="G2" s="243" t="s">
        <v>0</v>
      </c>
      <c r="H2" s="242" t="s">
        <v>5</v>
      </c>
      <c r="I2" s="242" t="s">
        <v>6</v>
      </c>
      <c r="J2" s="242" t="s">
        <v>7</v>
      </c>
      <c r="K2" s="242" t="s">
        <v>8</v>
      </c>
      <c r="L2" s="243" t="s">
        <v>9</v>
      </c>
      <c r="M2" s="243" t="s">
        <v>52</v>
      </c>
      <c r="N2" s="239" t="s">
        <v>10</v>
      </c>
      <c r="O2" s="239" t="s">
        <v>11</v>
      </c>
      <c r="P2" s="239" t="s">
        <v>12</v>
      </c>
    </row>
    <row r="3" spans="1:16" ht="15" x14ac:dyDescent="0.25">
      <c r="A3" s="245" t="s">
        <v>1307</v>
      </c>
      <c r="B3" s="246">
        <v>45691</v>
      </c>
      <c r="C3" s="247" t="s">
        <v>1293</v>
      </c>
      <c r="D3" s="247" t="s">
        <v>6</v>
      </c>
      <c r="E3" s="247" t="s">
        <v>1051</v>
      </c>
      <c r="F3" s="248"/>
      <c r="G3" s="248"/>
      <c r="H3" s="243"/>
      <c r="I3" s="248">
        <v>115</v>
      </c>
      <c r="J3" s="243"/>
      <c r="K3" s="243"/>
      <c r="L3" s="243">
        <f>G3+H3+I3+J3+K3</f>
        <v>115</v>
      </c>
      <c r="M3" s="243"/>
      <c r="N3" s="245" t="s">
        <v>1052</v>
      </c>
      <c r="O3" s="245" t="s">
        <v>135</v>
      </c>
      <c r="P3" s="245" t="s">
        <v>165</v>
      </c>
    </row>
    <row r="4" spans="1:16" ht="15" x14ac:dyDescent="0.25">
      <c r="A4" s="245" t="s">
        <v>1294</v>
      </c>
      <c r="B4" s="246">
        <v>45692</v>
      </c>
      <c r="C4" s="247" t="s">
        <v>1295</v>
      </c>
      <c r="D4" s="247" t="s">
        <v>1296</v>
      </c>
      <c r="E4" s="247" t="s">
        <v>1297</v>
      </c>
      <c r="F4" s="248">
        <v>15000</v>
      </c>
      <c r="G4" s="248">
        <v>275</v>
      </c>
      <c r="H4" s="243"/>
      <c r="I4" s="248"/>
      <c r="J4" s="248"/>
      <c r="K4" s="243"/>
      <c r="L4" s="243">
        <f t="shared" ref="L4:L27" si="0">G4+H4+I4+J4+K4</f>
        <v>275</v>
      </c>
      <c r="M4" s="243"/>
      <c r="N4" s="245" t="s">
        <v>286</v>
      </c>
      <c r="O4" s="245"/>
      <c r="P4" s="245" t="s">
        <v>1298</v>
      </c>
    </row>
    <row r="5" spans="1:16" ht="15" x14ac:dyDescent="0.25">
      <c r="A5" s="245" t="s">
        <v>1308</v>
      </c>
      <c r="B5" s="246">
        <v>45692</v>
      </c>
      <c r="C5" s="247" t="s">
        <v>1295</v>
      </c>
      <c r="D5" s="247" t="s">
        <v>6</v>
      </c>
      <c r="E5" s="247" t="s">
        <v>1297</v>
      </c>
      <c r="F5" s="248"/>
      <c r="G5" s="248"/>
      <c r="H5" s="243"/>
      <c r="I5" s="248">
        <v>25</v>
      </c>
      <c r="J5" s="248"/>
      <c r="K5" s="243"/>
      <c r="L5" s="243">
        <f t="shared" si="0"/>
        <v>25</v>
      </c>
      <c r="M5" s="243"/>
      <c r="N5" s="245" t="s">
        <v>286</v>
      </c>
      <c r="O5" s="245"/>
      <c r="P5" s="245" t="s">
        <v>1298</v>
      </c>
    </row>
    <row r="6" spans="1:16" ht="15" x14ac:dyDescent="0.25">
      <c r="A6" s="245" t="s">
        <v>1299</v>
      </c>
      <c r="B6" s="246">
        <v>45692</v>
      </c>
      <c r="C6" s="241" t="s">
        <v>1300</v>
      </c>
      <c r="D6" s="241" t="s">
        <v>91</v>
      </c>
      <c r="E6" s="247" t="s">
        <v>1301</v>
      </c>
      <c r="F6" s="248">
        <v>120000</v>
      </c>
      <c r="G6" s="248">
        <v>1000</v>
      </c>
      <c r="H6" s="243"/>
      <c r="I6" s="248"/>
      <c r="J6" s="248"/>
      <c r="K6" s="243"/>
      <c r="L6" s="243">
        <f t="shared" si="0"/>
        <v>1000</v>
      </c>
      <c r="M6" s="243"/>
      <c r="N6" s="245" t="s">
        <v>286</v>
      </c>
      <c r="O6" s="245"/>
      <c r="P6" s="245" t="s">
        <v>1302</v>
      </c>
    </row>
    <row r="7" spans="1:16" ht="15" x14ac:dyDescent="0.25">
      <c r="A7" s="245" t="s">
        <v>1309</v>
      </c>
      <c r="B7" s="246">
        <v>45692</v>
      </c>
      <c r="C7" s="247" t="s">
        <v>1300</v>
      </c>
      <c r="D7" s="247" t="s">
        <v>46</v>
      </c>
      <c r="E7" s="247" t="s">
        <v>1301</v>
      </c>
      <c r="F7" s="248"/>
      <c r="G7" s="248"/>
      <c r="H7" s="243"/>
      <c r="I7" s="248"/>
      <c r="J7" s="248">
        <v>20</v>
      </c>
      <c r="K7" s="243"/>
      <c r="L7" s="243">
        <f t="shared" si="0"/>
        <v>20</v>
      </c>
      <c r="M7" s="243"/>
      <c r="N7" s="245" t="s">
        <v>286</v>
      </c>
      <c r="O7" s="245"/>
      <c r="P7" s="245" t="s">
        <v>1302</v>
      </c>
    </row>
    <row r="8" spans="1:16" ht="15" x14ac:dyDescent="0.25">
      <c r="A8" s="245" t="s">
        <v>1310</v>
      </c>
      <c r="B8" s="246">
        <v>45692</v>
      </c>
      <c r="C8" s="247" t="s">
        <v>1300</v>
      </c>
      <c r="D8" s="247" t="s">
        <v>6</v>
      </c>
      <c r="E8" s="247" t="s">
        <v>1301</v>
      </c>
      <c r="F8" s="248"/>
      <c r="G8" s="248"/>
      <c r="H8" s="243"/>
      <c r="I8" s="248">
        <v>90</v>
      </c>
      <c r="J8" s="248"/>
      <c r="K8" s="243"/>
      <c r="L8" s="243">
        <f t="shared" si="0"/>
        <v>90</v>
      </c>
      <c r="M8" s="243"/>
      <c r="N8" s="245" t="s">
        <v>286</v>
      </c>
      <c r="O8" s="245"/>
      <c r="P8" s="245" t="s">
        <v>1302</v>
      </c>
    </row>
    <row r="9" spans="1:16" ht="15" x14ac:dyDescent="0.25">
      <c r="A9" s="245" t="s">
        <v>1311</v>
      </c>
      <c r="B9" s="246">
        <v>45692</v>
      </c>
      <c r="C9" s="247" t="s">
        <v>1303</v>
      </c>
      <c r="D9" s="247" t="s">
        <v>6</v>
      </c>
      <c r="E9" s="247" t="s">
        <v>187</v>
      </c>
      <c r="F9" s="248"/>
      <c r="G9" s="248"/>
      <c r="H9" s="243"/>
      <c r="I9" s="248">
        <v>155</v>
      </c>
      <c r="J9" s="248"/>
      <c r="K9" s="243"/>
      <c r="L9" s="243">
        <f t="shared" si="0"/>
        <v>155</v>
      </c>
      <c r="M9" s="243"/>
      <c r="N9" s="245" t="s">
        <v>188</v>
      </c>
      <c r="O9" s="245"/>
      <c r="P9" s="245" t="s">
        <v>189</v>
      </c>
    </row>
    <row r="10" spans="1:16" ht="15" x14ac:dyDescent="0.25">
      <c r="A10" s="245" t="s">
        <v>1304</v>
      </c>
      <c r="B10" s="246">
        <v>45693</v>
      </c>
      <c r="C10" s="249" t="s">
        <v>1305</v>
      </c>
      <c r="D10" s="247" t="s">
        <v>111</v>
      </c>
      <c r="E10" s="247" t="s">
        <v>1306</v>
      </c>
      <c r="F10" s="248">
        <v>17682.79</v>
      </c>
      <c r="G10" s="248">
        <v>225</v>
      </c>
      <c r="H10" s="243"/>
      <c r="I10" s="243"/>
      <c r="J10" s="248"/>
      <c r="K10" s="243"/>
      <c r="L10" s="243">
        <f t="shared" si="0"/>
        <v>225</v>
      </c>
      <c r="M10" s="243"/>
      <c r="N10" s="245" t="s">
        <v>691</v>
      </c>
      <c r="O10" s="245" t="s">
        <v>135</v>
      </c>
      <c r="P10" s="245" t="s">
        <v>887</v>
      </c>
    </row>
    <row r="11" spans="1:16" ht="15" x14ac:dyDescent="0.25">
      <c r="A11" s="245" t="s">
        <v>1312</v>
      </c>
      <c r="B11" s="246">
        <v>45695</v>
      </c>
      <c r="C11" s="241" t="s">
        <v>927</v>
      </c>
      <c r="D11" s="241" t="s">
        <v>91</v>
      </c>
      <c r="E11" s="247" t="s">
        <v>1314</v>
      </c>
      <c r="F11" s="248">
        <v>200000</v>
      </c>
      <c r="G11" s="248">
        <v>350</v>
      </c>
      <c r="H11" s="243"/>
      <c r="I11" s="243"/>
      <c r="J11" s="248"/>
      <c r="K11" s="243"/>
      <c r="L11" s="243">
        <f t="shared" si="0"/>
        <v>350</v>
      </c>
      <c r="M11" s="243"/>
      <c r="N11" s="245" t="s">
        <v>100</v>
      </c>
      <c r="O11" s="245"/>
      <c r="P11" s="245" t="s">
        <v>1315</v>
      </c>
    </row>
    <row r="12" spans="1:16" ht="15" x14ac:dyDescent="0.25">
      <c r="A12" s="245" t="s">
        <v>1313</v>
      </c>
      <c r="B12" s="246">
        <v>45695</v>
      </c>
      <c r="C12" s="241" t="s">
        <v>927</v>
      </c>
      <c r="D12" s="241" t="s">
        <v>91</v>
      </c>
      <c r="E12" s="247" t="s">
        <v>1316</v>
      </c>
      <c r="F12" s="248">
        <v>200000</v>
      </c>
      <c r="G12" s="248">
        <v>350</v>
      </c>
      <c r="H12" s="243"/>
      <c r="I12" s="243"/>
      <c r="J12" s="248"/>
      <c r="K12" s="243"/>
      <c r="L12" s="243">
        <f t="shared" si="0"/>
        <v>350</v>
      </c>
      <c r="M12" s="243"/>
      <c r="N12" s="245" t="s">
        <v>487</v>
      </c>
      <c r="O12" s="245" t="s">
        <v>135</v>
      </c>
      <c r="P12" s="245" t="s">
        <v>692</v>
      </c>
    </row>
    <row r="13" spans="1:16" ht="15" x14ac:dyDescent="0.25">
      <c r="A13" s="245" t="s">
        <v>1317</v>
      </c>
      <c r="B13" s="246">
        <v>45699</v>
      </c>
      <c r="C13" s="241" t="s">
        <v>1320</v>
      </c>
      <c r="D13" s="241" t="s">
        <v>91</v>
      </c>
      <c r="E13" s="247" t="s">
        <v>1321</v>
      </c>
      <c r="F13" s="248">
        <v>800000</v>
      </c>
      <c r="G13" s="248">
        <v>2158.6</v>
      </c>
      <c r="H13" s="248">
        <v>100</v>
      </c>
      <c r="I13" s="243"/>
      <c r="J13" s="248"/>
      <c r="K13" s="243"/>
      <c r="L13" s="243">
        <f t="shared" si="0"/>
        <v>2258.6</v>
      </c>
      <c r="M13" s="243"/>
      <c r="N13" s="245" t="s">
        <v>1326</v>
      </c>
      <c r="O13" s="245"/>
      <c r="P13" s="245" t="s">
        <v>1327</v>
      </c>
    </row>
    <row r="14" spans="1:16" ht="15" x14ac:dyDescent="0.25">
      <c r="A14" s="245" t="s">
        <v>1351</v>
      </c>
      <c r="B14" s="246">
        <v>45699</v>
      </c>
      <c r="C14" s="247" t="s">
        <v>1320</v>
      </c>
      <c r="D14" s="247" t="s">
        <v>46</v>
      </c>
      <c r="E14" s="247" t="s">
        <v>1321</v>
      </c>
      <c r="F14" s="248"/>
      <c r="G14" s="248"/>
      <c r="H14" s="248"/>
      <c r="I14" s="243"/>
      <c r="J14" s="248">
        <v>30</v>
      </c>
      <c r="K14" s="248">
        <v>37.5</v>
      </c>
      <c r="L14" s="243">
        <f t="shared" si="0"/>
        <v>67.5</v>
      </c>
      <c r="M14" s="243"/>
      <c r="N14" s="245" t="s">
        <v>1326</v>
      </c>
      <c r="O14" s="245"/>
      <c r="P14" s="245" t="s">
        <v>1327</v>
      </c>
    </row>
    <row r="15" spans="1:16" ht="15" x14ac:dyDescent="0.25">
      <c r="A15" s="245" t="s">
        <v>1318</v>
      </c>
      <c r="B15" s="246">
        <v>45699</v>
      </c>
      <c r="C15" s="241" t="s">
        <v>1322</v>
      </c>
      <c r="D15" s="241" t="s">
        <v>91</v>
      </c>
      <c r="E15" s="247" t="s">
        <v>1323</v>
      </c>
      <c r="F15" s="248">
        <v>550000</v>
      </c>
      <c r="G15" s="248">
        <v>1785</v>
      </c>
      <c r="H15" s="248">
        <v>100</v>
      </c>
      <c r="I15" s="248"/>
      <c r="J15" s="248"/>
      <c r="K15" s="243"/>
      <c r="L15" s="243">
        <f t="shared" si="0"/>
        <v>1885</v>
      </c>
      <c r="M15" s="243"/>
      <c r="N15" s="245" t="s">
        <v>216</v>
      </c>
      <c r="O15" s="245"/>
      <c r="P15" s="245" t="s">
        <v>1328</v>
      </c>
    </row>
    <row r="16" spans="1:16" ht="15" x14ac:dyDescent="0.25">
      <c r="A16" s="245" t="s">
        <v>1350</v>
      </c>
      <c r="B16" s="246">
        <v>45699</v>
      </c>
      <c r="C16" s="247" t="s">
        <v>1322</v>
      </c>
      <c r="D16" s="247" t="s">
        <v>46</v>
      </c>
      <c r="E16" s="247" t="s">
        <v>1323</v>
      </c>
      <c r="F16" s="243"/>
      <c r="G16" s="248"/>
      <c r="H16" s="248"/>
      <c r="I16" s="243"/>
      <c r="J16" s="248">
        <v>20</v>
      </c>
      <c r="K16" s="248"/>
      <c r="L16" s="243">
        <f t="shared" si="0"/>
        <v>20</v>
      </c>
      <c r="M16" s="243"/>
      <c r="N16" s="245" t="s">
        <v>216</v>
      </c>
      <c r="O16" s="245"/>
      <c r="P16" s="245" t="s">
        <v>1328</v>
      </c>
    </row>
    <row r="17" spans="1:16" ht="15" x14ac:dyDescent="0.25">
      <c r="A17" s="245" t="s">
        <v>1319</v>
      </c>
      <c r="B17" s="246">
        <v>45700</v>
      </c>
      <c r="C17" s="247" t="s">
        <v>1324</v>
      </c>
      <c r="D17" s="247" t="s">
        <v>111</v>
      </c>
      <c r="E17" s="247" t="s">
        <v>1325</v>
      </c>
      <c r="F17" s="248">
        <v>125000</v>
      </c>
      <c r="G17" s="248">
        <v>279.5</v>
      </c>
      <c r="H17" s="248"/>
      <c r="I17" s="248"/>
      <c r="J17" s="248"/>
      <c r="K17" s="248"/>
      <c r="L17" s="243">
        <f t="shared" si="0"/>
        <v>279.5</v>
      </c>
      <c r="M17" s="243"/>
      <c r="N17" s="245" t="s">
        <v>1329</v>
      </c>
      <c r="O17" s="245" t="s">
        <v>135</v>
      </c>
      <c r="P17" s="245" t="s">
        <v>165</v>
      </c>
    </row>
    <row r="18" spans="1:16" ht="15" x14ac:dyDescent="0.25">
      <c r="A18" s="245" t="s">
        <v>1330</v>
      </c>
      <c r="B18" s="246">
        <v>45701</v>
      </c>
      <c r="C18" s="247" t="s">
        <v>1346</v>
      </c>
      <c r="D18" s="247" t="s">
        <v>192</v>
      </c>
      <c r="E18" s="247" t="s">
        <v>1354</v>
      </c>
      <c r="F18" s="248">
        <v>25000</v>
      </c>
      <c r="G18" s="248">
        <v>145</v>
      </c>
      <c r="H18" s="248"/>
      <c r="I18" s="248"/>
      <c r="J18" s="248"/>
      <c r="K18" s="248"/>
      <c r="L18" s="243">
        <f t="shared" si="0"/>
        <v>145</v>
      </c>
      <c r="M18" s="243"/>
      <c r="N18" s="245" t="s">
        <v>1359</v>
      </c>
      <c r="O18" s="245" t="s">
        <v>69</v>
      </c>
      <c r="P18" s="245" t="s">
        <v>108</v>
      </c>
    </row>
    <row r="19" spans="1:16" ht="15" x14ac:dyDescent="0.25">
      <c r="A19" s="245" t="s">
        <v>1331</v>
      </c>
      <c r="B19" s="246">
        <v>45701</v>
      </c>
      <c r="C19" s="247" t="s">
        <v>1347</v>
      </c>
      <c r="D19" s="247" t="s">
        <v>1357</v>
      </c>
      <c r="E19" s="247" t="s">
        <v>1355</v>
      </c>
      <c r="F19" s="248"/>
      <c r="G19" s="248">
        <v>50</v>
      </c>
      <c r="H19" s="248"/>
      <c r="I19" s="248"/>
      <c r="J19" s="248"/>
      <c r="K19" s="248"/>
      <c r="L19" s="243">
        <f t="shared" si="0"/>
        <v>50</v>
      </c>
      <c r="M19" s="243"/>
      <c r="N19" s="245" t="s">
        <v>1360</v>
      </c>
      <c r="O19" s="245" t="s">
        <v>135</v>
      </c>
      <c r="P19" s="245" t="s">
        <v>395</v>
      </c>
    </row>
    <row r="20" spans="1:16" ht="15" x14ac:dyDescent="0.25">
      <c r="A20" s="245" t="s">
        <v>1332</v>
      </c>
      <c r="B20" s="246">
        <v>45705</v>
      </c>
      <c r="C20" s="247" t="s">
        <v>1348</v>
      </c>
      <c r="D20" s="247" t="s">
        <v>155</v>
      </c>
      <c r="E20" s="247" t="s">
        <v>1356</v>
      </c>
      <c r="F20" s="248">
        <v>10000</v>
      </c>
      <c r="G20" s="248">
        <v>96</v>
      </c>
      <c r="H20" s="248"/>
      <c r="I20" s="248"/>
      <c r="J20" s="248"/>
      <c r="K20" s="248"/>
      <c r="L20" s="243">
        <f t="shared" si="0"/>
        <v>96</v>
      </c>
      <c r="M20" s="243"/>
      <c r="N20" s="245" t="s">
        <v>344</v>
      </c>
      <c r="O20" s="245" t="s">
        <v>135</v>
      </c>
      <c r="P20" s="245" t="s">
        <v>1358</v>
      </c>
    </row>
    <row r="21" spans="1:16" ht="15" x14ac:dyDescent="0.25">
      <c r="A21" s="245" t="s">
        <v>1349</v>
      </c>
      <c r="B21" s="246">
        <v>45705</v>
      </c>
      <c r="C21" s="247" t="s">
        <v>1341</v>
      </c>
      <c r="D21" s="247" t="s">
        <v>1342</v>
      </c>
      <c r="E21" s="247" t="s">
        <v>1343</v>
      </c>
      <c r="F21" s="248"/>
      <c r="G21" s="248" t="s">
        <v>1344</v>
      </c>
      <c r="H21" s="248"/>
      <c r="I21" s="248"/>
      <c r="J21" s="248"/>
      <c r="K21" s="248"/>
      <c r="L21" s="243">
        <v>0</v>
      </c>
      <c r="M21" s="243"/>
      <c r="N21" s="245"/>
      <c r="O21" s="245"/>
      <c r="P21" s="245"/>
    </row>
    <row r="22" spans="1:16" ht="15" x14ac:dyDescent="0.25">
      <c r="A22" s="245" t="s">
        <v>1333</v>
      </c>
      <c r="B22" s="246">
        <v>45706</v>
      </c>
      <c r="C22" s="247" t="s">
        <v>927</v>
      </c>
      <c r="D22" s="247" t="s">
        <v>98</v>
      </c>
      <c r="E22" s="247" t="s">
        <v>1345</v>
      </c>
      <c r="F22" s="248">
        <v>200000</v>
      </c>
      <c r="G22" s="248">
        <v>350</v>
      </c>
      <c r="H22" s="248"/>
      <c r="I22" s="248"/>
      <c r="J22" s="248"/>
      <c r="K22" s="248"/>
      <c r="L22" s="243">
        <f t="shared" si="0"/>
        <v>350</v>
      </c>
      <c r="M22" s="243"/>
      <c r="N22" s="245" t="s">
        <v>487</v>
      </c>
      <c r="O22" s="245" t="s">
        <v>135</v>
      </c>
      <c r="P22" s="245" t="s">
        <v>1271</v>
      </c>
    </row>
    <row r="23" spans="1:16" ht="15" x14ac:dyDescent="0.25">
      <c r="A23" s="245" t="s">
        <v>1334</v>
      </c>
      <c r="B23" s="246">
        <v>45706</v>
      </c>
      <c r="C23" s="247" t="s">
        <v>927</v>
      </c>
      <c r="D23" s="247" t="s">
        <v>98</v>
      </c>
      <c r="E23" s="247" t="s">
        <v>1340</v>
      </c>
      <c r="F23" s="248">
        <v>200000</v>
      </c>
      <c r="G23" s="248">
        <v>350</v>
      </c>
      <c r="H23" s="248"/>
      <c r="I23" s="248"/>
      <c r="J23" s="248"/>
      <c r="K23" s="248"/>
      <c r="L23" s="243">
        <f t="shared" si="0"/>
        <v>350</v>
      </c>
      <c r="M23" s="243"/>
      <c r="N23" s="245" t="s">
        <v>487</v>
      </c>
      <c r="O23" s="245" t="s">
        <v>135</v>
      </c>
      <c r="P23" s="245" t="s">
        <v>449</v>
      </c>
    </row>
    <row r="24" spans="1:16" ht="15" x14ac:dyDescent="0.25">
      <c r="A24" s="245" t="s">
        <v>1335</v>
      </c>
      <c r="B24" s="246">
        <v>45707</v>
      </c>
      <c r="C24" s="247" t="s">
        <v>1361</v>
      </c>
      <c r="D24" s="247" t="s">
        <v>269</v>
      </c>
      <c r="E24" s="247" t="s">
        <v>1362</v>
      </c>
      <c r="F24" s="248">
        <v>52719.9</v>
      </c>
      <c r="G24" s="248">
        <v>100</v>
      </c>
      <c r="H24" s="248"/>
      <c r="I24" s="248"/>
      <c r="J24" s="248"/>
      <c r="K24" s="248"/>
      <c r="L24" s="243">
        <f t="shared" si="0"/>
        <v>100</v>
      </c>
      <c r="M24" s="243"/>
      <c r="N24" s="245" t="s">
        <v>946</v>
      </c>
      <c r="O24" s="245" t="s">
        <v>135</v>
      </c>
      <c r="P24" s="245" t="s">
        <v>1363</v>
      </c>
    </row>
    <row r="25" spans="1:16" ht="15" x14ac:dyDescent="0.25">
      <c r="A25" s="245" t="s">
        <v>1336</v>
      </c>
      <c r="B25" s="246">
        <v>45707</v>
      </c>
      <c r="C25" s="241" t="s">
        <v>1337</v>
      </c>
      <c r="D25" s="241" t="s">
        <v>91</v>
      </c>
      <c r="E25" s="247" t="s">
        <v>1338</v>
      </c>
      <c r="F25" s="248">
        <v>350000</v>
      </c>
      <c r="G25" s="248">
        <v>1786.75</v>
      </c>
      <c r="H25" s="248"/>
      <c r="I25" s="248"/>
      <c r="J25" s="248"/>
      <c r="K25" s="248"/>
      <c r="L25" s="243">
        <f t="shared" si="0"/>
        <v>1786.75</v>
      </c>
      <c r="M25" s="243"/>
      <c r="N25" s="245" t="s">
        <v>68</v>
      </c>
      <c r="O25" s="245" t="s">
        <v>69</v>
      </c>
      <c r="P25" s="245" t="s">
        <v>136</v>
      </c>
    </row>
    <row r="26" spans="1:16" ht="15" x14ac:dyDescent="0.25">
      <c r="A26" s="245" t="s">
        <v>1352</v>
      </c>
      <c r="B26" s="246">
        <v>45707</v>
      </c>
      <c r="C26" s="247" t="s">
        <v>1337</v>
      </c>
      <c r="D26" s="247" t="s">
        <v>46</v>
      </c>
      <c r="E26" s="247" t="s">
        <v>1338</v>
      </c>
      <c r="F26" s="248">
        <v>350000</v>
      </c>
      <c r="G26" s="248"/>
      <c r="H26" s="248"/>
      <c r="I26" s="248"/>
      <c r="J26" s="248">
        <v>20</v>
      </c>
      <c r="K26" s="248"/>
      <c r="L26" s="243">
        <f t="shared" si="0"/>
        <v>20</v>
      </c>
      <c r="M26" s="243"/>
      <c r="N26" s="245" t="s">
        <v>68</v>
      </c>
      <c r="O26" s="245" t="s">
        <v>69</v>
      </c>
      <c r="P26" s="245" t="s">
        <v>136</v>
      </c>
    </row>
    <row r="27" spans="1:16" ht="15" x14ac:dyDescent="0.25">
      <c r="A27" s="245" t="s">
        <v>1353</v>
      </c>
      <c r="B27" s="246">
        <v>45707</v>
      </c>
      <c r="C27" s="247" t="s">
        <v>1339</v>
      </c>
      <c r="D27" s="247" t="s">
        <v>6</v>
      </c>
      <c r="E27" s="247" t="s">
        <v>917</v>
      </c>
      <c r="F27" s="248"/>
      <c r="G27" s="248"/>
      <c r="H27" s="248"/>
      <c r="I27" s="248">
        <v>20</v>
      </c>
      <c r="J27" s="248"/>
      <c r="K27" s="248"/>
      <c r="L27" s="243">
        <f t="shared" si="0"/>
        <v>20</v>
      </c>
      <c r="M27" s="243"/>
      <c r="N27" s="245" t="s">
        <v>918</v>
      </c>
      <c r="O27" s="245" t="s">
        <v>135</v>
      </c>
      <c r="P27" s="245" t="s">
        <v>455</v>
      </c>
    </row>
    <row r="28" spans="1:16" ht="15" x14ac:dyDescent="0.25">
      <c r="A28" s="245" t="s">
        <v>1364</v>
      </c>
      <c r="B28" s="246">
        <v>45709</v>
      </c>
      <c r="C28" s="247" t="s">
        <v>1365</v>
      </c>
      <c r="D28" s="247" t="s">
        <v>91</v>
      </c>
      <c r="E28" s="247" t="s">
        <v>1366</v>
      </c>
      <c r="F28" s="248">
        <v>233747</v>
      </c>
      <c r="G28" s="248">
        <v>934</v>
      </c>
      <c r="H28" s="248"/>
      <c r="I28" s="248"/>
      <c r="J28" s="248"/>
      <c r="K28" s="248"/>
      <c r="L28" s="243">
        <v>934</v>
      </c>
      <c r="M28" s="243"/>
      <c r="N28" s="245" t="s">
        <v>188</v>
      </c>
      <c r="O28" s="245"/>
      <c r="P28" s="245" t="s">
        <v>1367</v>
      </c>
    </row>
    <row r="29" spans="1:16" ht="15" x14ac:dyDescent="0.25">
      <c r="A29" s="245" t="s">
        <v>1368</v>
      </c>
      <c r="B29" s="246">
        <v>45709</v>
      </c>
      <c r="C29" s="247" t="s">
        <v>1365</v>
      </c>
      <c r="D29" s="247" t="s">
        <v>46</v>
      </c>
      <c r="E29" s="247" t="s">
        <v>1366</v>
      </c>
      <c r="F29" s="248"/>
      <c r="G29" s="248"/>
      <c r="H29" s="248"/>
      <c r="I29" s="248"/>
      <c r="J29" s="248">
        <v>15</v>
      </c>
      <c r="K29" s="248"/>
      <c r="L29" s="243">
        <v>15</v>
      </c>
      <c r="M29" s="243"/>
      <c r="N29" s="245"/>
      <c r="O29" s="245"/>
      <c r="P29" s="245"/>
    </row>
    <row r="30" spans="1:16" ht="15" x14ac:dyDescent="0.25">
      <c r="A30" s="245" t="s">
        <v>1369</v>
      </c>
      <c r="B30" s="246">
        <v>45713</v>
      </c>
      <c r="C30" s="247" t="s">
        <v>1370</v>
      </c>
      <c r="D30" s="247" t="s">
        <v>111</v>
      </c>
      <c r="E30" s="247" t="s">
        <v>1371</v>
      </c>
      <c r="F30" s="248">
        <v>12500</v>
      </c>
      <c r="G30" s="248">
        <v>240</v>
      </c>
      <c r="H30" s="248"/>
      <c r="I30" s="248"/>
      <c r="J30" s="248"/>
      <c r="K30" s="248"/>
      <c r="L30" s="243">
        <v>240</v>
      </c>
      <c r="M30" s="243"/>
      <c r="N30" s="245" t="s">
        <v>286</v>
      </c>
      <c r="O30" s="245"/>
      <c r="P30" s="245" t="s">
        <v>1372</v>
      </c>
    </row>
    <row r="31" spans="1:16" ht="15" x14ac:dyDescent="0.25">
      <c r="A31" s="245" t="s">
        <v>1373</v>
      </c>
      <c r="B31" s="246">
        <v>45713</v>
      </c>
      <c r="C31" s="247" t="s">
        <v>1374</v>
      </c>
      <c r="D31" s="247" t="s">
        <v>545</v>
      </c>
      <c r="E31" s="247" t="s">
        <v>1375</v>
      </c>
      <c r="F31" s="248"/>
      <c r="G31" s="248">
        <v>50</v>
      </c>
      <c r="H31" s="248"/>
      <c r="I31" s="248"/>
      <c r="J31" s="248"/>
      <c r="K31" s="248"/>
      <c r="L31" s="243">
        <v>50</v>
      </c>
      <c r="M31" s="243"/>
      <c r="N31" s="245" t="s">
        <v>1376</v>
      </c>
      <c r="O31" s="245" t="s">
        <v>164</v>
      </c>
      <c r="P31" s="245" t="s">
        <v>172</v>
      </c>
    </row>
    <row r="32" spans="1:16" ht="15" x14ac:dyDescent="0.25">
      <c r="A32" s="245" t="s">
        <v>1377</v>
      </c>
      <c r="B32" s="246">
        <v>45714</v>
      </c>
      <c r="C32" s="247" t="s">
        <v>1378</v>
      </c>
      <c r="D32" s="241" t="s">
        <v>111</v>
      </c>
      <c r="E32" s="247" t="s">
        <v>1379</v>
      </c>
      <c r="F32" s="243">
        <v>12500</v>
      </c>
      <c r="G32" s="248">
        <v>180</v>
      </c>
      <c r="H32" s="248"/>
      <c r="I32" s="248"/>
      <c r="J32" s="248"/>
      <c r="K32" s="248"/>
      <c r="L32" s="243">
        <v>180</v>
      </c>
      <c r="M32" s="243"/>
      <c r="N32" s="245" t="s">
        <v>583</v>
      </c>
      <c r="O32" s="245"/>
      <c r="P32" s="245" t="s">
        <v>1380</v>
      </c>
    </row>
    <row r="33" spans="1:16" ht="15" x14ac:dyDescent="0.25">
      <c r="A33" s="245" t="s">
        <v>1381</v>
      </c>
      <c r="B33" s="246">
        <v>45715</v>
      </c>
      <c r="C33" s="247" t="s">
        <v>907</v>
      </c>
      <c r="D33" s="247" t="s">
        <v>104</v>
      </c>
      <c r="E33" s="247" t="s">
        <v>1382</v>
      </c>
      <c r="F33" s="248">
        <v>2500</v>
      </c>
      <c r="G33" s="248">
        <v>25</v>
      </c>
      <c r="H33" s="248"/>
      <c r="I33" s="248"/>
      <c r="J33" s="248"/>
      <c r="K33" s="248"/>
      <c r="L33" s="243">
        <v>25</v>
      </c>
      <c r="M33" s="243"/>
      <c r="N33" s="245"/>
      <c r="O33" s="245"/>
      <c r="P33" s="245"/>
    </row>
    <row r="34" spans="1:16" ht="15" x14ac:dyDescent="0.25">
      <c r="A34" s="245" t="s">
        <v>1383</v>
      </c>
      <c r="B34" s="246">
        <v>45715</v>
      </c>
      <c r="C34" s="247" t="s">
        <v>1384</v>
      </c>
      <c r="D34" s="247" t="s">
        <v>111</v>
      </c>
      <c r="E34" s="247" t="s">
        <v>1385</v>
      </c>
      <c r="F34" s="243">
        <v>60000</v>
      </c>
      <c r="G34" s="248">
        <v>1200</v>
      </c>
      <c r="H34" s="248"/>
      <c r="I34" s="248"/>
      <c r="J34" s="248"/>
      <c r="K34" s="248"/>
      <c r="L34" s="243">
        <v>1200</v>
      </c>
      <c r="M34" s="243"/>
      <c r="N34" s="245" t="s">
        <v>682</v>
      </c>
      <c r="O34" s="245"/>
      <c r="P34" s="245" t="s">
        <v>555</v>
      </c>
    </row>
    <row r="35" spans="1:16" ht="15" x14ac:dyDescent="0.25">
      <c r="A35" s="245" t="s">
        <v>1386</v>
      </c>
      <c r="B35" s="246">
        <v>45715</v>
      </c>
      <c r="C35" s="247" t="s">
        <v>1384</v>
      </c>
      <c r="D35" s="247" t="s">
        <v>111</v>
      </c>
      <c r="E35" s="247" t="s">
        <v>1385</v>
      </c>
      <c r="F35" s="248">
        <v>60000</v>
      </c>
      <c r="G35" s="248"/>
      <c r="H35" s="248"/>
      <c r="I35" s="248">
        <v>55</v>
      </c>
      <c r="J35" s="248"/>
      <c r="K35" s="248"/>
      <c r="L35" s="243">
        <v>55</v>
      </c>
      <c r="M35" s="243"/>
      <c r="N35" s="245" t="s">
        <v>682</v>
      </c>
      <c r="O35" s="245"/>
      <c r="P35" s="245" t="s">
        <v>555</v>
      </c>
    </row>
    <row r="36" spans="1:16" ht="15" x14ac:dyDescent="0.25">
      <c r="A36" s="245" t="s">
        <v>1387</v>
      </c>
      <c r="B36" s="246">
        <v>45716</v>
      </c>
      <c r="C36" s="247" t="s">
        <v>1275</v>
      </c>
      <c r="D36" s="247" t="s">
        <v>1388</v>
      </c>
      <c r="E36" s="247" t="s">
        <v>1389</v>
      </c>
      <c r="F36" s="248">
        <v>12000</v>
      </c>
      <c r="G36" s="248">
        <v>126</v>
      </c>
      <c r="H36" s="248"/>
      <c r="I36" s="248"/>
      <c r="J36" s="248"/>
      <c r="K36" s="248"/>
      <c r="L36" s="243">
        <v>126</v>
      </c>
      <c r="M36" s="243"/>
      <c r="N36" s="245" t="s">
        <v>1277</v>
      </c>
      <c r="O36" s="245" t="s">
        <v>107</v>
      </c>
      <c r="P36" s="245" t="s">
        <v>584</v>
      </c>
    </row>
    <row r="37" spans="1:16" ht="15" x14ac:dyDescent="0.25">
      <c r="A37" s="106"/>
      <c r="B37" s="107" t="s">
        <v>9</v>
      </c>
      <c r="C37" s="108" t="s">
        <v>32</v>
      </c>
      <c r="D37" s="108"/>
      <c r="E37" s="108" t="s">
        <v>13</v>
      </c>
      <c r="F37" s="109">
        <f t="shared" ref="F37:L37" si="1">SUM(F3:F36)</f>
        <v>3608649.69</v>
      </c>
      <c r="G37" s="109">
        <f t="shared" si="1"/>
        <v>12055.85</v>
      </c>
      <c r="H37" s="109">
        <f t="shared" si="1"/>
        <v>200</v>
      </c>
      <c r="I37" s="109">
        <f t="shared" si="1"/>
        <v>460</v>
      </c>
      <c r="J37" s="109">
        <f t="shared" si="1"/>
        <v>105</v>
      </c>
      <c r="K37" s="109">
        <f t="shared" si="1"/>
        <v>37.5</v>
      </c>
      <c r="L37" s="109">
        <f t="shared" si="1"/>
        <v>12858.35</v>
      </c>
      <c r="M37" s="109"/>
      <c r="N37" s="250"/>
      <c r="O37" s="251"/>
      <c r="P37" s="250"/>
    </row>
    <row r="38" spans="1:16" ht="15" x14ac:dyDescent="0.25">
      <c r="A38" s="252" t="s">
        <v>14</v>
      </c>
      <c r="B38" s="253" t="s">
        <v>9</v>
      </c>
      <c r="C38" s="254" t="s">
        <v>32</v>
      </c>
      <c r="D38" s="254"/>
      <c r="E38" s="254"/>
      <c r="F38" s="255">
        <f>'January 2025'!F36+F37</f>
        <v>26683829.060000002</v>
      </c>
      <c r="G38" s="255">
        <f>'January 2025'!G36+G37</f>
        <v>108846.81000000001</v>
      </c>
      <c r="H38" s="255">
        <f>'January 2025'!H36+H37</f>
        <v>4400</v>
      </c>
      <c r="I38" s="255">
        <f>'January 2025'!I36+I37</f>
        <v>5095</v>
      </c>
      <c r="J38" s="255">
        <f>'January 2025'!J36+J37</f>
        <v>1255</v>
      </c>
      <c r="K38" s="255">
        <f>'January 2025'!K36+K37</f>
        <v>635</v>
      </c>
      <c r="L38" s="255">
        <f>'January 2025'!L36+L37</f>
        <v>120231.81000000001</v>
      </c>
      <c r="M38" s="255"/>
      <c r="N38" s="256"/>
      <c r="O38" s="256"/>
      <c r="P38" s="256"/>
    </row>
    <row r="39" spans="1:16" ht="15" x14ac:dyDescent="0.25">
      <c r="A39" s="245"/>
      <c r="B39" s="246"/>
      <c r="C39" s="247"/>
      <c r="D39" s="247"/>
      <c r="E39" s="247"/>
      <c r="F39" s="257" t="s">
        <v>50</v>
      </c>
      <c r="G39" s="258" t="s">
        <v>16</v>
      </c>
      <c r="H39" s="259"/>
      <c r="I39" s="257" t="s">
        <v>9</v>
      </c>
      <c r="J39" s="259"/>
      <c r="K39" s="259"/>
      <c r="L39" s="248"/>
      <c r="M39" s="248"/>
      <c r="N39" s="134" t="s">
        <v>33</v>
      </c>
      <c r="O39" s="260" t="s">
        <v>34</v>
      </c>
      <c r="P39" s="260" t="s">
        <v>35</v>
      </c>
    </row>
    <row r="40" spans="1:16" ht="15" x14ac:dyDescent="0.25">
      <c r="A40" s="245"/>
      <c r="B40" s="246"/>
      <c r="C40" s="247"/>
      <c r="D40" s="261" t="s">
        <v>1390</v>
      </c>
      <c r="E40" s="262" t="s">
        <v>41</v>
      </c>
      <c r="F40" s="250" t="s">
        <v>385</v>
      </c>
      <c r="G40" s="263">
        <v>30</v>
      </c>
      <c r="H40" s="257"/>
      <c r="I40" s="258">
        <v>30</v>
      </c>
      <c r="J40" s="264" t="s">
        <v>32</v>
      </c>
      <c r="K40" s="264"/>
      <c r="L40" s="265"/>
      <c r="M40" s="265"/>
      <c r="N40" s="134" t="s">
        <v>36</v>
      </c>
      <c r="O40" s="96" t="s">
        <v>37</v>
      </c>
      <c r="P40" s="96" t="str">
        <f>O40</f>
        <v>0</v>
      </c>
    </row>
    <row r="41" spans="1:16" ht="15" x14ac:dyDescent="0.25">
      <c r="A41" s="245"/>
      <c r="B41" s="246"/>
      <c r="C41" s="247"/>
      <c r="D41" s="262"/>
      <c r="E41" s="262" t="s">
        <v>17</v>
      </c>
      <c r="F41" s="250" t="s">
        <v>937</v>
      </c>
      <c r="G41" s="263">
        <v>150</v>
      </c>
      <c r="H41" s="257"/>
      <c r="I41" s="258">
        <v>150</v>
      </c>
      <c r="J41" s="264" t="s">
        <v>18</v>
      </c>
      <c r="K41" s="264"/>
      <c r="L41" s="265">
        <f>L37+I47</f>
        <v>13539.35</v>
      </c>
      <c r="M41" s="265"/>
      <c r="N41" s="245"/>
      <c r="O41" s="245"/>
      <c r="P41" s="245"/>
    </row>
    <row r="42" spans="1:16" ht="15" x14ac:dyDescent="0.25">
      <c r="A42" s="245"/>
      <c r="B42" s="246"/>
      <c r="C42" s="247"/>
      <c r="D42" s="262"/>
      <c r="E42" s="262" t="s">
        <v>19</v>
      </c>
      <c r="F42" s="250"/>
      <c r="G42" s="263"/>
      <c r="H42" s="257"/>
      <c r="I42" s="258"/>
      <c r="J42" s="264" t="s">
        <v>13</v>
      </c>
      <c r="K42" s="264"/>
      <c r="L42" s="265" t="s">
        <v>32</v>
      </c>
      <c r="M42" s="265"/>
      <c r="N42" s="245"/>
      <c r="O42" s="245"/>
      <c r="P42" s="245"/>
    </row>
    <row r="43" spans="1:16" ht="15" x14ac:dyDescent="0.25">
      <c r="A43" s="245"/>
      <c r="B43" s="246"/>
      <c r="C43" s="247"/>
      <c r="D43" s="262"/>
      <c r="E43" s="262" t="s">
        <v>20</v>
      </c>
      <c r="F43" s="250" t="s">
        <v>1084</v>
      </c>
      <c r="G43" s="263">
        <v>501</v>
      </c>
      <c r="H43" s="257"/>
      <c r="I43" s="258">
        <v>501</v>
      </c>
      <c r="J43" s="257"/>
      <c r="K43" s="257"/>
      <c r="L43" s="258"/>
      <c r="M43" s="258"/>
      <c r="N43" s="245"/>
      <c r="O43" s="245"/>
      <c r="P43" s="245"/>
    </row>
    <row r="44" spans="1:16" ht="15" x14ac:dyDescent="0.25">
      <c r="A44" s="245"/>
      <c r="B44" s="246"/>
      <c r="C44" s="262"/>
      <c r="D44" s="262"/>
      <c r="E44" s="262" t="s">
        <v>21</v>
      </c>
      <c r="F44" s="250"/>
      <c r="G44" s="263"/>
      <c r="H44" s="257"/>
      <c r="I44" s="258"/>
      <c r="J44" s="266"/>
      <c r="K44" s="257"/>
      <c r="L44" s="258"/>
      <c r="M44" s="258"/>
      <c r="N44" s="245"/>
      <c r="O44" s="245"/>
      <c r="P44" s="245"/>
    </row>
    <row r="45" spans="1:16" ht="15" x14ac:dyDescent="0.25">
      <c r="A45" s="245"/>
      <c r="B45" s="246"/>
      <c r="C45" s="247"/>
      <c r="D45" s="262"/>
      <c r="E45" s="262" t="s">
        <v>22</v>
      </c>
      <c r="F45" s="250"/>
      <c r="G45" s="263"/>
      <c r="H45" s="259"/>
      <c r="I45" s="258"/>
      <c r="J45" s="267" t="s">
        <v>1281</v>
      </c>
      <c r="K45" s="268"/>
      <c r="L45" s="269"/>
      <c r="M45" s="269"/>
      <c r="N45" s="245"/>
      <c r="O45" s="245"/>
      <c r="P45" s="245"/>
    </row>
    <row r="46" spans="1:16" ht="15" x14ac:dyDescent="0.25">
      <c r="A46" s="245"/>
      <c r="B46" s="246"/>
      <c r="C46" s="247"/>
      <c r="D46" s="262"/>
      <c r="E46" s="270" t="s">
        <v>27</v>
      </c>
      <c r="F46" s="257"/>
      <c r="G46" s="263"/>
      <c r="H46" s="259"/>
      <c r="I46" s="271">
        <f t="shared" ref="I46" si="2">G46</f>
        <v>0</v>
      </c>
      <c r="J46" s="272" t="s">
        <v>28</v>
      </c>
      <c r="K46" s="268"/>
      <c r="L46" s="269"/>
      <c r="M46" s="269"/>
      <c r="N46" s="245"/>
      <c r="O46" s="245"/>
      <c r="P46" s="245"/>
    </row>
    <row r="47" spans="1:16" ht="15" x14ac:dyDescent="0.25">
      <c r="A47" s="245"/>
      <c r="B47" s="246"/>
      <c r="C47" s="247"/>
      <c r="D47" s="273"/>
      <c r="E47" s="108" t="s">
        <v>23</v>
      </c>
      <c r="F47" s="274"/>
      <c r="G47" s="109"/>
      <c r="H47" s="274"/>
      <c r="I47" s="109">
        <f>I40+I41+I42+I43+I44+I45-I46</f>
        <v>681</v>
      </c>
      <c r="J47" s="272" t="s">
        <v>13</v>
      </c>
      <c r="K47" s="275">
        <f>L38+I48</f>
        <v>126142.81000000001</v>
      </c>
      <c r="L47" s="276" t="s">
        <v>32</v>
      </c>
      <c r="M47" s="276"/>
      <c r="N47" s="245"/>
      <c r="O47" s="245"/>
      <c r="P47" s="245"/>
    </row>
    <row r="48" spans="1:16" ht="15" x14ac:dyDescent="0.25">
      <c r="A48" s="245"/>
      <c r="B48" s="246"/>
      <c r="C48" s="247"/>
      <c r="D48" s="277"/>
      <c r="E48" s="254" t="s">
        <v>24</v>
      </c>
      <c r="F48" s="278"/>
      <c r="G48" s="279"/>
      <c r="H48" s="278"/>
      <c r="I48" s="255">
        <f>I47+'January 2025'!I46</f>
        <v>5911</v>
      </c>
      <c r="J48" s="259"/>
      <c r="K48" s="259"/>
      <c r="L48" s="248"/>
      <c r="M48" s="248"/>
      <c r="N48" s="245"/>
      <c r="O48" s="245"/>
      <c r="P48" s="245"/>
    </row>
  </sheetData>
  <mergeCells count="1">
    <mergeCell ref="A1:P1"/>
  </mergeCells>
  <printOptions gridLines="1"/>
  <pageMargins left="0.7" right="0.7" top="0.25" bottom="0.25" header="0.3" footer="0.3"/>
  <pageSetup scale="6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P99"/>
  <sheetViews>
    <sheetView topLeftCell="A41" zoomScale="98" zoomScaleNormal="98" workbookViewId="0">
      <selection activeCell="L60" sqref="L60"/>
    </sheetView>
  </sheetViews>
  <sheetFormatPr defaultColWidth="0" defaultRowHeight="12.75" zeroHeight="1" x14ac:dyDescent="0.2"/>
  <cols>
    <col min="1" max="1" width="12.140625" customWidth="1"/>
    <col min="2" max="2" width="8.7109375" customWidth="1"/>
    <col min="3" max="3" width="24.140625" customWidth="1"/>
    <col min="4" max="4" width="28.5703125" customWidth="1"/>
    <col min="5" max="5" width="32.85546875" customWidth="1"/>
    <col min="6" max="6" width="15.42578125" bestFit="1" customWidth="1"/>
    <col min="7" max="7" width="12.42578125" bestFit="1" customWidth="1"/>
    <col min="8" max="8" width="10.140625" bestFit="1" customWidth="1"/>
    <col min="9" max="9" width="10.42578125" bestFit="1" customWidth="1"/>
    <col min="10" max="12" width="12.42578125" bestFit="1" customWidth="1"/>
    <col min="13" max="13" width="12.42578125" customWidth="1"/>
    <col min="14" max="14" width="9.5703125" bestFit="1" customWidth="1"/>
    <col min="15" max="15" width="9" bestFit="1" customWidth="1"/>
    <col min="16" max="16" width="7.42578125" style="244" bestFit="1" customWidth="1"/>
    <col min="17" max="16384" width="8.7109375" hidden="1"/>
  </cols>
  <sheetData>
    <row r="1" spans="1:16" x14ac:dyDescent="0.2">
      <c r="P1"/>
    </row>
    <row r="2" spans="1:16" x14ac:dyDescent="0.2">
      <c r="P2"/>
    </row>
    <row r="3" spans="1:16" ht="13.5" thickBot="1" x14ac:dyDescent="0.25">
      <c r="P3" s="300"/>
    </row>
    <row r="4" spans="1:16" s="313" customFormat="1" ht="20.25" x14ac:dyDescent="0.3">
      <c r="A4" s="312" t="s">
        <v>60</v>
      </c>
      <c r="P4" s="314"/>
    </row>
    <row r="5" spans="1:16" ht="15" x14ac:dyDescent="0.25">
      <c r="A5" s="287" t="s">
        <v>0</v>
      </c>
      <c r="B5" s="283" t="s">
        <v>1</v>
      </c>
      <c r="C5" s="284" t="s">
        <v>2</v>
      </c>
      <c r="D5" s="284" t="s">
        <v>39</v>
      </c>
      <c r="E5" s="284" t="s">
        <v>3</v>
      </c>
      <c r="F5" s="285" t="s">
        <v>4</v>
      </c>
      <c r="G5" s="286" t="s">
        <v>0</v>
      </c>
      <c r="H5" s="285" t="s">
        <v>5</v>
      </c>
      <c r="I5" s="285" t="s">
        <v>6</v>
      </c>
      <c r="J5" s="285" t="s">
        <v>7</v>
      </c>
      <c r="K5" s="285" t="s">
        <v>8</v>
      </c>
      <c r="L5" s="286" t="s">
        <v>9</v>
      </c>
      <c r="M5" s="286" t="s">
        <v>51</v>
      </c>
      <c r="N5" s="282" t="s">
        <v>10</v>
      </c>
      <c r="O5" s="301" t="s">
        <v>11</v>
      </c>
      <c r="P5" s="239" t="s">
        <v>12</v>
      </c>
    </row>
    <row r="6" spans="1:16" ht="15" x14ac:dyDescent="0.25">
      <c r="A6" s="288" t="s">
        <v>1391</v>
      </c>
      <c r="B6" s="246">
        <v>45719</v>
      </c>
      <c r="C6" s="247" t="s">
        <v>1395</v>
      </c>
      <c r="D6" s="247" t="s">
        <v>1398</v>
      </c>
      <c r="E6" s="247" t="s">
        <v>1400</v>
      </c>
      <c r="F6" s="243">
        <v>206896</v>
      </c>
      <c r="G6" s="248">
        <v>625</v>
      </c>
      <c r="H6" s="248"/>
      <c r="I6" s="243"/>
      <c r="J6" s="243"/>
      <c r="K6" s="243"/>
      <c r="L6" s="243">
        <f>G6+H6+I6+J6+K6</f>
        <v>625</v>
      </c>
      <c r="M6" s="243"/>
      <c r="N6" s="245" t="s">
        <v>255</v>
      </c>
      <c r="O6" s="302"/>
      <c r="P6" s="245" t="s">
        <v>761</v>
      </c>
    </row>
    <row r="7" spans="1:16" ht="15" x14ac:dyDescent="0.25">
      <c r="A7" s="288" t="s">
        <v>1392</v>
      </c>
      <c r="B7" s="246">
        <v>45719</v>
      </c>
      <c r="C7" s="247" t="s">
        <v>1395</v>
      </c>
      <c r="D7" s="247" t="s">
        <v>1398</v>
      </c>
      <c r="E7" s="247" t="s">
        <v>1401</v>
      </c>
      <c r="F7" s="243">
        <v>206896</v>
      </c>
      <c r="G7" s="248">
        <v>625</v>
      </c>
      <c r="H7" s="243"/>
      <c r="I7" s="243"/>
      <c r="J7" s="248"/>
      <c r="K7" s="248"/>
      <c r="L7" s="243">
        <f t="shared" ref="L7:L56" si="0">G7+H7+I7+J7+K7</f>
        <v>625</v>
      </c>
      <c r="M7" s="243"/>
      <c r="N7" s="245" t="s">
        <v>255</v>
      </c>
      <c r="O7" s="303"/>
      <c r="P7" s="245" t="s">
        <v>1133</v>
      </c>
    </row>
    <row r="8" spans="1:16" ht="15" x14ac:dyDescent="0.25">
      <c r="A8" s="288" t="s">
        <v>1393</v>
      </c>
      <c r="B8" s="246">
        <v>45719</v>
      </c>
      <c r="C8" s="247" t="s">
        <v>1396</v>
      </c>
      <c r="D8" s="247" t="s">
        <v>214</v>
      </c>
      <c r="E8" s="247" t="s">
        <v>1402</v>
      </c>
      <c r="F8" s="243">
        <v>12000</v>
      </c>
      <c r="G8" s="248">
        <v>300</v>
      </c>
      <c r="H8" s="248"/>
      <c r="I8" s="248"/>
      <c r="J8" s="248"/>
      <c r="K8" s="243"/>
      <c r="L8" s="243">
        <f t="shared" si="0"/>
        <v>300</v>
      </c>
      <c r="M8" s="243"/>
      <c r="N8" s="245" t="s">
        <v>298</v>
      </c>
      <c r="O8" s="303"/>
      <c r="P8" s="245" t="s">
        <v>1404</v>
      </c>
    </row>
    <row r="9" spans="1:16" ht="15" x14ac:dyDescent="0.25">
      <c r="A9" s="288" t="s">
        <v>1394</v>
      </c>
      <c r="B9" s="246">
        <v>45719</v>
      </c>
      <c r="C9" s="247" t="s">
        <v>1397</v>
      </c>
      <c r="D9" s="247" t="s">
        <v>1399</v>
      </c>
      <c r="E9" s="247" t="s">
        <v>1403</v>
      </c>
      <c r="F9" s="243">
        <v>18500</v>
      </c>
      <c r="G9" s="248">
        <v>112.5</v>
      </c>
      <c r="H9" s="248"/>
      <c r="I9" s="243"/>
      <c r="J9" s="248"/>
      <c r="K9" s="243"/>
      <c r="L9" s="243">
        <f t="shared" si="0"/>
        <v>112.5</v>
      </c>
      <c r="M9" s="243"/>
      <c r="N9" s="245" t="s">
        <v>482</v>
      </c>
      <c r="O9" s="303" t="s">
        <v>135</v>
      </c>
      <c r="P9" s="245" t="s">
        <v>222</v>
      </c>
    </row>
    <row r="10" spans="1:16" ht="15" x14ac:dyDescent="0.25">
      <c r="A10" s="288" t="s">
        <v>1444</v>
      </c>
      <c r="B10" s="246">
        <v>45719</v>
      </c>
      <c r="C10" s="249" t="s">
        <v>1405</v>
      </c>
      <c r="D10" s="247" t="s">
        <v>6</v>
      </c>
      <c r="E10" s="247" t="s">
        <v>1406</v>
      </c>
      <c r="F10" s="243"/>
      <c r="G10" s="248"/>
      <c r="H10" s="248"/>
      <c r="I10" s="248">
        <v>115</v>
      </c>
      <c r="J10" s="248"/>
      <c r="K10" s="243"/>
      <c r="L10" s="243">
        <f t="shared" si="0"/>
        <v>115</v>
      </c>
      <c r="M10" s="243"/>
      <c r="N10" s="245"/>
      <c r="O10" s="303"/>
      <c r="P10" s="245"/>
    </row>
    <row r="11" spans="1:16" ht="15" x14ac:dyDescent="0.25">
      <c r="A11" s="288" t="s">
        <v>1407</v>
      </c>
      <c r="B11" s="246">
        <v>45720</v>
      </c>
      <c r="C11" s="241" t="s">
        <v>1408</v>
      </c>
      <c r="D11" s="241" t="s">
        <v>91</v>
      </c>
      <c r="E11" s="241" t="s">
        <v>1409</v>
      </c>
      <c r="F11" s="243">
        <v>425000</v>
      </c>
      <c r="G11" s="248">
        <v>1837.75</v>
      </c>
      <c r="H11" s="243"/>
      <c r="I11" s="248"/>
      <c r="J11" s="248"/>
      <c r="K11" s="243"/>
      <c r="L11" s="243">
        <v>1837.75</v>
      </c>
      <c r="M11" s="243"/>
      <c r="N11" s="245" t="s">
        <v>826</v>
      </c>
      <c r="O11" s="303" t="s">
        <v>135</v>
      </c>
      <c r="P11" s="245" t="s">
        <v>361</v>
      </c>
    </row>
    <row r="12" spans="1:16" ht="15" x14ac:dyDescent="0.25">
      <c r="A12" s="288" t="s">
        <v>1445</v>
      </c>
      <c r="B12" s="246">
        <v>45720</v>
      </c>
      <c r="C12" s="247" t="s">
        <v>1408</v>
      </c>
      <c r="D12" s="247" t="s">
        <v>46</v>
      </c>
      <c r="E12" s="247" t="s">
        <v>1409</v>
      </c>
      <c r="F12" s="243"/>
      <c r="G12" s="248"/>
      <c r="H12" s="248"/>
      <c r="I12" s="243"/>
      <c r="J12" s="248"/>
      <c r="K12" s="243"/>
      <c r="L12" s="243"/>
      <c r="M12" s="243"/>
      <c r="N12" s="245" t="s">
        <v>826</v>
      </c>
      <c r="O12" s="303" t="s">
        <v>135</v>
      </c>
      <c r="P12" s="245" t="s">
        <v>361</v>
      </c>
    </row>
    <row r="13" spans="1:16" ht="15" x14ac:dyDescent="0.25">
      <c r="A13" s="288" t="s">
        <v>1410</v>
      </c>
      <c r="B13" s="246">
        <v>45720</v>
      </c>
      <c r="C13" s="249" t="s">
        <v>1411</v>
      </c>
      <c r="D13" s="247" t="s">
        <v>111</v>
      </c>
      <c r="E13" s="247" t="s">
        <v>1412</v>
      </c>
      <c r="F13" s="243">
        <v>34000</v>
      </c>
      <c r="G13" s="248">
        <v>300</v>
      </c>
      <c r="H13" s="243"/>
      <c r="I13" s="243"/>
      <c r="J13" s="248"/>
      <c r="K13" s="243"/>
      <c r="L13" s="243">
        <v>300</v>
      </c>
      <c r="M13" s="243"/>
      <c r="N13" s="245" t="s">
        <v>691</v>
      </c>
      <c r="O13" s="303" t="s">
        <v>164</v>
      </c>
      <c r="P13" s="245" t="s">
        <v>158</v>
      </c>
    </row>
    <row r="14" spans="1:16" ht="15" x14ac:dyDescent="0.25">
      <c r="A14" s="288" t="s">
        <v>1446</v>
      </c>
      <c r="B14" s="246">
        <v>45720</v>
      </c>
      <c r="C14" s="247" t="s">
        <v>1413</v>
      </c>
      <c r="D14" s="247" t="s">
        <v>6</v>
      </c>
      <c r="E14" s="247" t="s">
        <v>1414</v>
      </c>
      <c r="F14" s="243"/>
      <c r="G14" s="248"/>
      <c r="H14" s="243"/>
      <c r="I14" s="248">
        <v>110</v>
      </c>
      <c r="J14" s="248"/>
      <c r="K14" s="243"/>
      <c r="L14" s="243">
        <v>110</v>
      </c>
      <c r="M14" s="243"/>
      <c r="N14" s="245" t="s">
        <v>311</v>
      </c>
      <c r="O14" s="303" t="s">
        <v>135</v>
      </c>
      <c r="P14" s="245" t="s">
        <v>312</v>
      </c>
    </row>
    <row r="15" spans="1:16" ht="15" x14ac:dyDescent="0.25">
      <c r="A15" s="288" t="s">
        <v>1415</v>
      </c>
      <c r="B15" s="246">
        <v>45722</v>
      </c>
      <c r="C15" s="247" t="s">
        <v>723</v>
      </c>
      <c r="D15" s="247" t="s">
        <v>8</v>
      </c>
      <c r="E15" s="247" t="s">
        <v>1416</v>
      </c>
      <c r="F15" s="243"/>
      <c r="G15" s="248"/>
      <c r="H15" s="248"/>
      <c r="I15" s="243"/>
      <c r="J15" s="248"/>
      <c r="K15" s="248">
        <v>20</v>
      </c>
      <c r="L15" s="243">
        <f t="shared" si="0"/>
        <v>20</v>
      </c>
      <c r="M15" s="243"/>
      <c r="N15" s="245" t="s">
        <v>1417</v>
      </c>
      <c r="O15" s="303" t="s">
        <v>135</v>
      </c>
      <c r="P15" s="245" t="s">
        <v>83</v>
      </c>
    </row>
    <row r="16" spans="1:16" ht="15" x14ac:dyDescent="0.25">
      <c r="A16" s="288" t="s">
        <v>1418</v>
      </c>
      <c r="B16" s="246">
        <v>45722</v>
      </c>
      <c r="C16" s="247" t="s">
        <v>723</v>
      </c>
      <c r="D16" s="247" t="s">
        <v>8</v>
      </c>
      <c r="E16" s="247" t="s">
        <v>1419</v>
      </c>
      <c r="F16" s="243"/>
      <c r="G16" s="248"/>
      <c r="H16" s="248"/>
      <c r="I16" s="243"/>
      <c r="J16" s="248"/>
      <c r="K16" s="248">
        <v>20</v>
      </c>
      <c r="L16" s="243">
        <f t="shared" si="0"/>
        <v>20</v>
      </c>
      <c r="M16" s="243"/>
      <c r="N16" s="245" t="s">
        <v>989</v>
      </c>
      <c r="O16" s="303" t="s">
        <v>135</v>
      </c>
      <c r="P16" s="245" t="s">
        <v>76</v>
      </c>
    </row>
    <row r="17" spans="1:16" ht="15" x14ac:dyDescent="0.25">
      <c r="A17" s="288" t="s">
        <v>1421</v>
      </c>
      <c r="B17" s="246">
        <v>45722</v>
      </c>
      <c r="C17" s="247" t="s">
        <v>1436</v>
      </c>
      <c r="D17" s="247" t="s">
        <v>111</v>
      </c>
      <c r="E17" s="247" t="s">
        <v>1434</v>
      </c>
      <c r="F17" s="243">
        <v>11781.66</v>
      </c>
      <c r="G17" s="248">
        <v>150</v>
      </c>
      <c r="H17" s="248"/>
      <c r="I17" s="243"/>
      <c r="J17" s="248"/>
      <c r="K17" s="243"/>
      <c r="L17" s="243">
        <f t="shared" si="0"/>
        <v>150</v>
      </c>
      <c r="M17" s="243"/>
      <c r="N17" s="245" t="s">
        <v>560</v>
      </c>
      <c r="O17" s="303"/>
      <c r="P17" s="245" t="s">
        <v>1435</v>
      </c>
    </row>
    <row r="18" spans="1:16" ht="15" x14ac:dyDescent="0.25">
      <c r="A18" s="288" t="s">
        <v>1420</v>
      </c>
      <c r="B18" s="246">
        <v>45723</v>
      </c>
      <c r="C18" s="241" t="s">
        <v>1422</v>
      </c>
      <c r="D18" s="241" t="s">
        <v>91</v>
      </c>
      <c r="E18" s="241" t="s">
        <v>1423</v>
      </c>
      <c r="F18" s="243">
        <v>150000</v>
      </c>
      <c r="G18" s="248">
        <v>316</v>
      </c>
      <c r="H18" s="248"/>
      <c r="I18" s="248"/>
      <c r="J18" s="248"/>
      <c r="K18" s="243"/>
      <c r="L18" s="243">
        <f t="shared" si="0"/>
        <v>316</v>
      </c>
      <c r="M18" s="243"/>
      <c r="N18" s="245" t="s">
        <v>146</v>
      </c>
      <c r="O18" s="303"/>
      <c r="P18" s="245" t="s">
        <v>1424</v>
      </c>
    </row>
    <row r="19" spans="1:16" ht="15" x14ac:dyDescent="0.25">
      <c r="A19" s="288" t="s">
        <v>1425</v>
      </c>
      <c r="B19" s="246">
        <v>45726</v>
      </c>
      <c r="C19" s="247" t="s">
        <v>1427</v>
      </c>
      <c r="D19" s="247" t="s">
        <v>1428</v>
      </c>
      <c r="E19" s="247" t="s">
        <v>1429</v>
      </c>
      <c r="F19" s="243">
        <v>289000</v>
      </c>
      <c r="G19" s="248">
        <v>350</v>
      </c>
      <c r="H19" s="248"/>
      <c r="I19" s="243"/>
      <c r="J19" s="248"/>
      <c r="K19" s="248"/>
      <c r="L19" s="243">
        <f t="shared" si="0"/>
        <v>350</v>
      </c>
      <c r="M19" s="243"/>
      <c r="N19" s="245" t="s">
        <v>487</v>
      </c>
      <c r="O19" s="303" t="s">
        <v>135</v>
      </c>
      <c r="P19" s="245" t="s">
        <v>130</v>
      </c>
    </row>
    <row r="20" spans="1:16" ht="15" x14ac:dyDescent="0.25">
      <c r="A20" s="288" t="s">
        <v>1426</v>
      </c>
      <c r="B20" s="246">
        <v>45726</v>
      </c>
      <c r="C20" s="247" t="s">
        <v>1427</v>
      </c>
      <c r="D20" s="247" t="s">
        <v>1428</v>
      </c>
      <c r="E20" s="247" t="s">
        <v>1430</v>
      </c>
      <c r="F20" s="243">
        <v>265000</v>
      </c>
      <c r="G20" s="248">
        <v>350</v>
      </c>
      <c r="H20" s="248"/>
      <c r="I20" s="248"/>
      <c r="J20" s="248"/>
      <c r="K20" s="248"/>
      <c r="L20" s="243">
        <f t="shared" si="0"/>
        <v>350</v>
      </c>
      <c r="M20" s="243"/>
      <c r="N20" s="245" t="s">
        <v>487</v>
      </c>
      <c r="O20" s="303" t="s">
        <v>135</v>
      </c>
      <c r="P20" s="245" t="s">
        <v>455</v>
      </c>
    </row>
    <row r="21" spans="1:16" ht="15" x14ac:dyDescent="0.25">
      <c r="A21" s="288" t="s">
        <v>1431</v>
      </c>
      <c r="B21" s="246">
        <v>45727</v>
      </c>
      <c r="C21" s="247" t="s">
        <v>1432</v>
      </c>
      <c r="D21" s="247" t="s">
        <v>155</v>
      </c>
      <c r="E21" s="247" t="s">
        <v>1433</v>
      </c>
      <c r="F21" s="243">
        <v>50000</v>
      </c>
      <c r="G21" s="248">
        <v>100</v>
      </c>
      <c r="H21" s="248"/>
      <c r="I21" s="248"/>
      <c r="J21" s="248"/>
      <c r="K21" s="248"/>
      <c r="L21" s="243">
        <f t="shared" si="0"/>
        <v>100</v>
      </c>
      <c r="M21" s="243"/>
      <c r="N21" s="245" t="s">
        <v>260</v>
      </c>
      <c r="O21" s="303"/>
      <c r="P21" s="245" t="s">
        <v>266</v>
      </c>
    </row>
    <row r="22" spans="1:16" ht="15" x14ac:dyDescent="0.25">
      <c r="A22" s="288" t="s">
        <v>1452</v>
      </c>
      <c r="B22" s="246">
        <v>45727</v>
      </c>
      <c r="C22" s="247" t="s">
        <v>1441</v>
      </c>
      <c r="D22" s="247" t="s">
        <v>8</v>
      </c>
      <c r="E22" s="247" t="s">
        <v>1442</v>
      </c>
      <c r="F22" s="243"/>
      <c r="G22" s="248"/>
      <c r="H22" s="248"/>
      <c r="I22" s="248"/>
      <c r="J22" s="248"/>
      <c r="K22" s="248">
        <v>20</v>
      </c>
      <c r="L22" s="243">
        <f t="shared" si="0"/>
        <v>20</v>
      </c>
      <c r="M22" s="243"/>
      <c r="N22" s="245" t="s">
        <v>203</v>
      </c>
      <c r="O22" s="303"/>
      <c r="P22" s="245" t="s">
        <v>76</v>
      </c>
    </row>
    <row r="23" spans="1:16" ht="15" x14ac:dyDescent="0.25">
      <c r="A23" s="288" t="s">
        <v>1447</v>
      </c>
      <c r="B23" s="246">
        <v>45727</v>
      </c>
      <c r="C23" s="247" t="s">
        <v>1443</v>
      </c>
      <c r="D23" s="247" t="s">
        <v>6</v>
      </c>
      <c r="E23" s="247" t="s">
        <v>1448</v>
      </c>
      <c r="F23" s="243"/>
      <c r="G23" s="248"/>
      <c r="H23" s="248"/>
      <c r="I23" s="248">
        <v>120</v>
      </c>
      <c r="J23" s="248"/>
      <c r="K23" s="248"/>
      <c r="L23" s="243">
        <f t="shared" si="0"/>
        <v>120</v>
      </c>
      <c r="M23" s="243"/>
      <c r="N23" s="245" t="s">
        <v>68</v>
      </c>
      <c r="O23" s="303" t="s">
        <v>69</v>
      </c>
      <c r="P23" s="245" t="s">
        <v>136</v>
      </c>
    </row>
    <row r="24" spans="1:16" ht="15" x14ac:dyDescent="0.25">
      <c r="A24" s="288" t="s">
        <v>1437</v>
      </c>
      <c r="B24" s="246">
        <v>45727</v>
      </c>
      <c r="C24" s="247" t="s">
        <v>927</v>
      </c>
      <c r="D24" s="247" t="s">
        <v>98</v>
      </c>
      <c r="E24" s="247" t="s">
        <v>1449</v>
      </c>
      <c r="F24" s="243">
        <v>88979</v>
      </c>
      <c r="G24" s="248">
        <v>350</v>
      </c>
      <c r="H24" s="248"/>
      <c r="I24" s="248"/>
      <c r="J24" s="248"/>
      <c r="K24" s="248"/>
      <c r="L24" s="243">
        <f t="shared" si="0"/>
        <v>350</v>
      </c>
      <c r="M24" s="243"/>
      <c r="N24" s="245" t="s">
        <v>487</v>
      </c>
      <c r="O24" s="303" t="s">
        <v>135</v>
      </c>
      <c r="P24" s="245" t="s">
        <v>1438</v>
      </c>
    </row>
    <row r="25" spans="1:16" ht="15" x14ac:dyDescent="0.25">
      <c r="A25" s="288" t="s">
        <v>1439</v>
      </c>
      <c r="B25" s="246">
        <v>45727</v>
      </c>
      <c r="C25" s="247" t="s">
        <v>927</v>
      </c>
      <c r="D25" s="247" t="s">
        <v>98</v>
      </c>
      <c r="E25" s="247" t="s">
        <v>1450</v>
      </c>
      <c r="F25" s="243">
        <v>83138</v>
      </c>
      <c r="G25" s="248">
        <v>350</v>
      </c>
      <c r="H25" s="248"/>
      <c r="I25" s="248"/>
      <c r="J25" s="248"/>
      <c r="K25" s="248"/>
      <c r="L25" s="243">
        <f t="shared" si="0"/>
        <v>350</v>
      </c>
      <c r="M25" s="243"/>
      <c r="N25" s="245" t="s">
        <v>487</v>
      </c>
      <c r="O25" s="303" t="s">
        <v>135</v>
      </c>
      <c r="P25" s="245" t="s">
        <v>1096</v>
      </c>
    </row>
    <row r="26" spans="1:16" ht="15" x14ac:dyDescent="0.25">
      <c r="A26" s="288" t="s">
        <v>1440</v>
      </c>
      <c r="B26" s="246">
        <v>45727</v>
      </c>
      <c r="C26" s="247" t="s">
        <v>927</v>
      </c>
      <c r="D26" s="247" t="s">
        <v>98</v>
      </c>
      <c r="E26" s="247" t="s">
        <v>1451</v>
      </c>
      <c r="F26" s="243">
        <v>91005</v>
      </c>
      <c r="G26" s="248">
        <v>350</v>
      </c>
      <c r="H26" s="248"/>
      <c r="I26" s="248"/>
      <c r="J26" s="248"/>
      <c r="K26" s="248"/>
      <c r="L26" s="243">
        <f t="shared" si="0"/>
        <v>350</v>
      </c>
      <c r="M26" s="243"/>
      <c r="N26" s="245" t="s">
        <v>487</v>
      </c>
      <c r="O26" s="303" t="s">
        <v>135</v>
      </c>
      <c r="P26" s="245" t="s">
        <v>593</v>
      </c>
    </row>
    <row r="27" spans="1:16" ht="15" x14ac:dyDescent="0.25">
      <c r="A27" s="288" t="s">
        <v>1453</v>
      </c>
      <c r="B27" s="246">
        <v>45727</v>
      </c>
      <c r="C27" s="247" t="s">
        <v>1454</v>
      </c>
      <c r="D27" s="247" t="s">
        <v>104</v>
      </c>
      <c r="E27" s="247" t="s">
        <v>1455</v>
      </c>
      <c r="F27" s="243"/>
      <c r="G27" s="248">
        <v>25</v>
      </c>
      <c r="H27" s="248"/>
      <c r="I27" s="248"/>
      <c r="J27" s="248"/>
      <c r="K27" s="248"/>
      <c r="L27" s="243">
        <f t="shared" si="0"/>
        <v>25</v>
      </c>
      <c r="M27" s="243"/>
      <c r="N27" s="245" t="s">
        <v>1456</v>
      </c>
      <c r="O27" s="303"/>
      <c r="P27" s="245" t="s">
        <v>435</v>
      </c>
    </row>
    <row r="28" spans="1:16" ht="15" x14ac:dyDescent="0.25">
      <c r="A28" s="288" t="s">
        <v>1457</v>
      </c>
      <c r="B28" s="246">
        <v>45727</v>
      </c>
      <c r="C28" s="241" t="s">
        <v>1458</v>
      </c>
      <c r="D28" s="241" t="s">
        <v>91</v>
      </c>
      <c r="E28" s="241" t="s">
        <v>1459</v>
      </c>
      <c r="F28" s="243">
        <v>700000</v>
      </c>
      <c r="G28" s="248">
        <v>2268.25</v>
      </c>
      <c r="H28" s="248">
        <v>100</v>
      </c>
      <c r="I28" s="248"/>
      <c r="J28" s="248"/>
      <c r="K28" s="248"/>
      <c r="L28" s="243">
        <f t="shared" si="0"/>
        <v>2368.25</v>
      </c>
      <c r="M28" s="243"/>
      <c r="N28" s="245" t="s">
        <v>1460</v>
      </c>
      <c r="O28" s="303" t="s">
        <v>454</v>
      </c>
      <c r="P28" s="245" t="s">
        <v>70</v>
      </c>
    </row>
    <row r="29" spans="1:16" ht="15" x14ac:dyDescent="0.25">
      <c r="A29" s="288" t="s">
        <v>1461</v>
      </c>
      <c r="B29" s="246">
        <v>45728</v>
      </c>
      <c r="C29" s="247" t="s">
        <v>1458</v>
      </c>
      <c r="D29" s="247" t="s">
        <v>46</v>
      </c>
      <c r="E29" s="247" t="s">
        <v>1459</v>
      </c>
      <c r="F29" s="243"/>
      <c r="G29" s="248"/>
      <c r="H29" s="248"/>
      <c r="I29" s="248"/>
      <c r="J29" s="248">
        <v>30</v>
      </c>
      <c r="K29" s="248">
        <v>35</v>
      </c>
      <c r="L29" s="243">
        <f t="shared" si="0"/>
        <v>65</v>
      </c>
      <c r="M29" s="243"/>
      <c r="N29" s="245" t="s">
        <v>1460</v>
      </c>
      <c r="O29" s="303" t="s">
        <v>454</v>
      </c>
      <c r="P29" s="245" t="s">
        <v>70</v>
      </c>
    </row>
    <row r="30" spans="1:16" ht="15" x14ac:dyDescent="0.25">
      <c r="A30" s="288" t="s">
        <v>1462</v>
      </c>
      <c r="B30" s="246">
        <v>45728</v>
      </c>
      <c r="C30" s="241" t="s">
        <v>1465</v>
      </c>
      <c r="D30" s="241" t="s">
        <v>91</v>
      </c>
      <c r="E30" s="241" t="s">
        <v>1466</v>
      </c>
      <c r="F30" s="243">
        <v>55000</v>
      </c>
      <c r="G30" s="248">
        <v>900</v>
      </c>
      <c r="H30" s="248">
        <v>100</v>
      </c>
      <c r="I30" s="248"/>
      <c r="J30" s="248"/>
      <c r="K30" s="248"/>
      <c r="L30" s="243">
        <f t="shared" si="0"/>
        <v>1000</v>
      </c>
      <c r="M30" s="243"/>
      <c r="N30" s="245" t="s">
        <v>350</v>
      </c>
      <c r="O30" s="303"/>
      <c r="P30" s="245" t="s">
        <v>1467</v>
      </c>
    </row>
    <row r="31" spans="1:16" ht="15" x14ac:dyDescent="0.25">
      <c r="A31" s="288" t="s">
        <v>1463</v>
      </c>
      <c r="B31" s="246">
        <v>45728</v>
      </c>
      <c r="C31" s="247" t="s">
        <v>1465</v>
      </c>
      <c r="D31" s="247" t="s">
        <v>46</v>
      </c>
      <c r="E31" s="247" t="s">
        <v>1466</v>
      </c>
      <c r="F31" s="243"/>
      <c r="G31" s="248"/>
      <c r="H31" s="248"/>
      <c r="I31" s="248"/>
      <c r="J31" s="248">
        <v>20</v>
      </c>
      <c r="K31" s="248"/>
      <c r="L31" s="243">
        <f t="shared" si="0"/>
        <v>20</v>
      </c>
      <c r="M31" s="243"/>
      <c r="N31" s="245" t="s">
        <v>350</v>
      </c>
      <c r="O31" s="303"/>
      <c r="P31" s="245" t="s">
        <v>1467</v>
      </c>
    </row>
    <row r="32" spans="1:16" ht="15" x14ac:dyDescent="0.25">
      <c r="A32" s="288" t="s">
        <v>1464</v>
      </c>
      <c r="B32" s="246">
        <v>45728</v>
      </c>
      <c r="C32" s="247" t="s">
        <v>1465</v>
      </c>
      <c r="D32" s="247" t="s">
        <v>6</v>
      </c>
      <c r="E32" s="247" t="s">
        <v>1466</v>
      </c>
      <c r="F32" s="243"/>
      <c r="G32" s="248"/>
      <c r="H32" s="248"/>
      <c r="I32" s="248">
        <v>75</v>
      </c>
      <c r="J32" s="248"/>
      <c r="K32" s="248"/>
      <c r="L32" s="243">
        <f t="shared" si="0"/>
        <v>75</v>
      </c>
      <c r="M32" s="243"/>
      <c r="N32" s="245" t="s">
        <v>350</v>
      </c>
      <c r="O32" s="303"/>
      <c r="P32" s="245" t="s">
        <v>1467</v>
      </c>
    </row>
    <row r="33" spans="1:16" ht="15" x14ac:dyDescent="0.25">
      <c r="A33" s="288" t="s">
        <v>1468</v>
      </c>
      <c r="B33" s="246">
        <v>45729</v>
      </c>
      <c r="C33" s="247" t="s">
        <v>1469</v>
      </c>
      <c r="D33" s="247" t="s">
        <v>192</v>
      </c>
      <c r="E33" s="247" t="s">
        <v>1470</v>
      </c>
      <c r="F33" s="243">
        <v>100000</v>
      </c>
      <c r="G33" s="248">
        <v>398.75</v>
      </c>
      <c r="H33" s="248"/>
      <c r="I33" s="248"/>
      <c r="J33" s="248"/>
      <c r="K33" s="248"/>
      <c r="L33" s="243">
        <f t="shared" si="0"/>
        <v>398.75</v>
      </c>
      <c r="M33" s="243"/>
      <c r="N33" s="245" t="s">
        <v>225</v>
      </c>
      <c r="O33" s="303"/>
      <c r="P33" s="245" t="s">
        <v>411</v>
      </c>
    </row>
    <row r="34" spans="1:16" ht="15" x14ac:dyDescent="0.25">
      <c r="A34" s="288" t="s">
        <v>1471</v>
      </c>
      <c r="B34" s="246">
        <v>45729</v>
      </c>
      <c r="C34" s="241" t="s">
        <v>1472</v>
      </c>
      <c r="D34" s="241" t="s">
        <v>91</v>
      </c>
      <c r="E34" s="247" t="s">
        <v>1473</v>
      </c>
      <c r="F34" s="243">
        <v>600000</v>
      </c>
      <c r="G34" s="248">
        <v>1733</v>
      </c>
      <c r="H34" s="248">
        <v>100</v>
      </c>
      <c r="I34" s="248"/>
      <c r="J34" s="248"/>
      <c r="K34" s="248"/>
      <c r="L34" s="243">
        <f t="shared" si="0"/>
        <v>1833</v>
      </c>
      <c r="M34" s="243"/>
      <c r="N34" s="245" t="s">
        <v>311</v>
      </c>
      <c r="O34" s="303" t="s">
        <v>135</v>
      </c>
      <c r="P34" s="245" t="s">
        <v>1475</v>
      </c>
    </row>
    <row r="35" spans="1:16" ht="15" x14ac:dyDescent="0.25">
      <c r="A35" s="288" t="s">
        <v>1474</v>
      </c>
      <c r="B35" s="246">
        <v>45729</v>
      </c>
      <c r="C35" s="247" t="s">
        <v>1472</v>
      </c>
      <c r="D35" s="247" t="s">
        <v>46</v>
      </c>
      <c r="E35" s="247" t="s">
        <v>1473</v>
      </c>
      <c r="F35" s="243"/>
      <c r="G35" s="248"/>
      <c r="H35" s="248"/>
      <c r="I35" s="248"/>
      <c r="J35" s="248">
        <v>20</v>
      </c>
      <c r="K35" s="248"/>
      <c r="L35" s="243">
        <f t="shared" si="0"/>
        <v>20</v>
      </c>
      <c r="M35" s="243"/>
      <c r="N35" s="245" t="s">
        <v>311</v>
      </c>
      <c r="O35" s="303" t="s">
        <v>135</v>
      </c>
      <c r="P35" s="245" t="s">
        <v>1475</v>
      </c>
    </row>
    <row r="36" spans="1:16" ht="15" x14ac:dyDescent="0.25">
      <c r="A36" s="288" t="s">
        <v>1476</v>
      </c>
      <c r="B36" s="246">
        <v>45729</v>
      </c>
      <c r="C36" s="247" t="s">
        <v>1472</v>
      </c>
      <c r="D36" s="247" t="s">
        <v>6</v>
      </c>
      <c r="E36" s="247" t="s">
        <v>1473</v>
      </c>
      <c r="F36" s="243"/>
      <c r="G36" s="248"/>
      <c r="H36" s="248"/>
      <c r="I36" s="248">
        <v>105</v>
      </c>
      <c r="J36" s="248"/>
      <c r="K36" s="248"/>
      <c r="L36" s="243">
        <f t="shared" si="0"/>
        <v>105</v>
      </c>
      <c r="M36" s="243"/>
      <c r="N36" s="245" t="s">
        <v>311</v>
      </c>
      <c r="O36" s="303" t="s">
        <v>135</v>
      </c>
      <c r="P36" s="245" t="s">
        <v>1475</v>
      </c>
    </row>
    <row r="37" spans="1:16" ht="15" x14ac:dyDescent="0.25">
      <c r="A37" s="288" t="s">
        <v>1483</v>
      </c>
      <c r="B37" s="246">
        <v>45729</v>
      </c>
      <c r="C37" s="247" t="s">
        <v>1478</v>
      </c>
      <c r="D37" s="247" t="s">
        <v>8</v>
      </c>
      <c r="E37" s="247" t="s">
        <v>1481</v>
      </c>
      <c r="F37" s="243"/>
      <c r="G37" s="248"/>
      <c r="H37" s="248"/>
      <c r="I37" s="248"/>
      <c r="J37" s="248"/>
      <c r="K37" s="248">
        <v>25</v>
      </c>
      <c r="L37" s="243">
        <f t="shared" si="0"/>
        <v>25</v>
      </c>
      <c r="M37" s="243"/>
      <c r="N37" s="245" t="s">
        <v>459</v>
      </c>
      <c r="O37" s="303" t="s">
        <v>135</v>
      </c>
      <c r="P37" s="245" t="s">
        <v>692</v>
      </c>
    </row>
    <row r="38" spans="1:16" ht="15" x14ac:dyDescent="0.25">
      <c r="A38" s="288" t="s">
        <v>1484</v>
      </c>
      <c r="B38" s="246">
        <v>45729</v>
      </c>
      <c r="C38" s="247" t="s">
        <v>1478</v>
      </c>
      <c r="D38" s="247" t="s">
        <v>8</v>
      </c>
      <c r="E38" s="247" t="s">
        <v>1482</v>
      </c>
      <c r="F38" s="243"/>
      <c r="G38" s="248"/>
      <c r="H38" s="248"/>
      <c r="I38" s="248"/>
      <c r="J38" s="248"/>
      <c r="K38" s="248">
        <v>20</v>
      </c>
      <c r="L38" s="243">
        <f t="shared" si="0"/>
        <v>20</v>
      </c>
      <c r="M38" s="243"/>
      <c r="N38" s="245" t="s">
        <v>322</v>
      </c>
      <c r="O38" s="303"/>
      <c r="P38" s="245" t="s">
        <v>1485</v>
      </c>
    </row>
    <row r="39" spans="1:16" ht="15" x14ac:dyDescent="0.25">
      <c r="A39" s="288" t="s">
        <v>1477</v>
      </c>
      <c r="B39" s="246">
        <v>45729</v>
      </c>
      <c r="C39" s="241" t="s">
        <v>1479</v>
      </c>
      <c r="D39" s="241" t="s">
        <v>91</v>
      </c>
      <c r="E39" s="241" t="s">
        <v>1486</v>
      </c>
      <c r="F39" s="243">
        <v>175000</v>
      </c>
      <c r="G39" s="248">
        <v>1475</v>
      </c>
      <c r="H39" s="248">
        <v>100</v>
      </c>
      <c r="I39" s="248"/>
      <c r="J39" s="248"/>
      <c r="K39" s="248"/>
      <c r="L39" s="243">
        <f t="shared" si="0"/>
        <v>1575</v>
      </c>
      <c r="M39" s="243"/>
      <c r="N39" s="245" t="s">
        <v>311</v>
      </c>
      <c r="O39" s="303" t="s">
        <v>135</v>
      </c>
      <c r="P39" s="245" t="s">
        <v>367</v>
      </c>
    </row>
    <row r="40" spans="1:16" ht="15" x14ac:dyDescent="0.25">
      <c r="A40" s="288" t="s">
        <v>1480</v>
      </c>
      <c r="B40" s="246">
        <v>45729</v>
      </c>
      <c r="C40" s="247" t="s">
        <v>1479</v>
      </c>
      <c r="D40" s="247" t="s">
        <v>46</v>
      </c>
      <c r="E40" s="247" t="s">
        <v>1486</v>
      </c>
      <c r="F40" s="243"/>
      <c r="G40" s="248"/>
      <c r="H40" s="248"/>
      <c r="I40" s="248"/>
      <c r="J40" s="248">
        <v>40</v>
      </c>
      <c r="K40" s="248"/>
      <c r="L40" s="243">
        <f t="shared" si="0"/>
        <v>40</v>
      </c>
      <c r="M40" s="243"/>
      <c r="N40" s="245" t="s">
        <v>311</v>
      </c>
      <c r="O40" s="303" t="s">
        <v>135</v>
      </c>
      <c r="P40" s="245" t="s">
        <v>367</v>
      </c>
    </row>
    <row r="41" spans="1:16" ht="15" x14ac:dyDescent="0.25">
      <c r="A41" s="288" t="s">
        <v>1487</v>
      </c>
      <c r="B41" s="246">
        <v>45730</v>
      </c>
      <c r="C41" s="247" t="s">
        <v>1279</v>
      </c>
      <c r="D41" s="247" t="s">
        <v>175</v>
      </c>
      <c r="E41" s="247" t="s">
        <v>1488</v>
      </c>
      <c r="F41" s="243">
        <v>2700</v>
      </c>
      <c r="G41" s="248">
        <v>121</v>
      </c>
      <c r="H41" s="248"/>
      <c r="I41" s="248"/>
      <c r="J41" s="248"/>
      <c r="K41" s="248"/>
      <c r="L41" s="243">
        <f t="shared" si="0"/>
        <v>121</v>
      </c>
      <c r="M41" s="243"/>
      <c r="N41" s="245" t="s">
        <v>1489</v>
      </c>
      <c r="O41" s="303" t="s">
        <v>107</v>
      </c>
      <c r="P41" s="245" t="s">
        <v>70</v>
      </c>
    </row>
    <row r="42" spans="1:16" ht="15" x14ac:dyDescent="0.25">
      <c r="A42" s="288" t="s">
        <v>1490</v>
      </c>
      <c r="B42" s="246">
        <v>45734</v>
      </c>
      <c r="C42" s="247" t="s">
        <v>1172</v>
      </c>
      <c r="D42" s="247" t="s">
        <v>6</v>
      </c>
      <c r="E42" s="247" t="s">
        <v>1174</v>
      </c>
      <c r="F42" s="243"/>
      <c r="G42" s="248"/>
      <c r="H42" s="248"/>
      <c r="I42" s="248">
        <v>120</v>
      </c>
      <c r="J42" s="248"/>
      <c r="K42" s="248"/>
      <c r="L42" s="243">
        <f t="shared" si="0"/>
        <v>120</v>
      </c>
      <c r="M42" s="243"/>
      <c r="N42" s="245" t="s">
        <v>350</v>
      </c>
      <c r="O42" s="303"/>
      <c r="P42" s="245" t="s">
        <v>532</v>
      </c>
    </row>
    <row r="43" spans="1:16" ht="15" x14ac:dyDescent="0.25">
      <c r="A43" s="288" t="s">
        <v>1491</v>
      </c>
      <c r="B43" s="246">
        <v>45734</v>
      </c>
      <c r="C43" s="241" t="s">
        <v>1492</v>
      </c>
      <c r="D43" s="241" t="s">
        <v>91</v>
      </c>
      <c r="E43" s="241" t="s">
        <v>1493</v>
      </c>
      <c r="F43" s="243">
        <v>180000</v>
      </c>
      <c r="G43" s="248">
        <v>630</v>
      </c>
      <c r="H43" s="248">
        <v>100</v>
      </c>
      <c r="I43" s="248"/>
      <c r="J43" s="248"/>
      <c r="K43" s="248"/>
      <c r="L43" s="243">
        <f t="shared" si="0"/>
        <v>730</v>
      </c>
      <c r="M43" s="243"/>
      <c r="N43" s="245" t="s">
        <v>1000</v>
      </c>
      <c r="O43" s="303" t="s">
        <v>107</v>
      </c>
      <c r="P43" s="245" t="s">
        <v>179</v>
      </c>
    </row>
    <row r="44" spans="1:16" ht="15" x14ac:dyDescent="0.25">
      <c r="A44" s="288" t="s">
        <v>1494</v>
      </c>
      <c r="B44" s="246">
        <v>45734</v>
      </c>
      <c r="C44" s="247" t="s">
        <v>1492</v>
      </c>
      <c r="D44" s="247" t="s">
        <v>46</v>
      </c>
      <c r="E44" s="247" t="s">
        <v>1493</v>
      </c>
      <c r="F44" s="243"/>
      <c r="G44" s="248"/>
      <c r="H44" s="248"/>
      <c r="I44" s="248"/>
      <c r="J44" s="248">
        <v>20</v>
      </c>
      <c r="K44" s="248"/>
      <c r="L44" s="243">
        <f t="shared" si="0"/>
        <v>20</v>
      </c>
      <c r="M44" s="243"/>
      <c r="N44" s="245" t="s">
        <v>1000</v>
      </c>
      <c r="O44" s="303" t="s">
        <v>107</v>
      </c>
      <c r="P44" s="245" t="s">
        <v>179</v>
      </c>
    </row>
    <row r="45" spans="1:16" ht="15" x14ac:dyDescent="0.25">
      <c r="A45" s="288" t="s">
        <v>1495</v>
      </c>
      <c r="B45" s="246">
        <v>45735</v>
      </c>
      <c r="C45" s="247" t="s">
        <v>1496</v>
      </c>
      <c r="D45" s="247" t="s">
        <v>111</v>
      </c>
      <c r="E45" s="247" t="s">
        <v>1497</v>
      </c>
      <c r="F45" s="243">
        <v>23200</v>
      </c>
      <c r="G45" s="248">
        <v>300</v>
      </c>
      <c r="H45" s="248"/>
      <c r="I45" s="248"/>
      <c r="J45" s="248"/>
      <c r="K45" s="248"/>
      <c r="L45" s="243">
        <f t="shared" si="0"/>
        <v>300</v>
      </c>
      <c r="M45" s="243"/>
      <c r="N45" s="245" t="s">
        <v>400</v>
      </c>
      <c r="O45" s="303"/>
      <c r="P45" s="245" t="s">
        <v>1498</v>
      </c>
    </row>
    <row r="46" spans="1:16" ht="15" x14ac:dyDescent="0.25">
      <c r="A46" s="288" t="s">
        <v>1499</v>
      </c>
      <c r="B46" s="246">
        <v>45736</v>
      </c>
      <c r="C46" s="247" t="s">
        <v>1500</v>
      </c>
      <c r="D46" s="247" t="s">
        <v>237</v>
      </c>
      <c r="E46" s="247" t="s">
        <v>1501</v>
      </c>
      <c r="F46" s="243">
        <v>93000</v>
      </c>
      <c r="G46" s="248">
        <v>50</v>
      </c>
      <c r="H46" s="248"/>
      <c r="I46" s="248"/>
      <c r="J46" s="248"/>
      <c r="K46" s="248"/>
      <c r="L46" s="243">
        <f t="shared" si="0"/>
        <v>50</v>
      </c>
      <c r="M46" s="243"/>
      <c r="N46" s="245" t="s">
        <v>1326</v>
      </c>
      <c r="O46" s="303"/>
      <c r="P46" s="245" t="s">
        <v>1238</v>
      </c>
    </row>
    <row r="47" spans="1:16" ht="15" x14ac:dyDescent="0.25">
      <c r="A47" s="288" t="s">
        <v>1502</v>
      </c>
      <c r="B47" s="246">
        <v>45736</v>
      </c>
      <c r="C47" s="247" t="s">
        <v>1503</v>
      </c>
      <c r="D47" s="247" t="s">
        <v>327</v>
      </c>
      <c r="E47" s="247" t="s">
        <v>1504</v>
      </c>
      <c r="F47" s="243">
        <v>800</v>
      </c>
      <c r="G47" s="248">
        <v>40</v>
      </c>
      <c r="H47" s="248"/>
      <c r="I47" s="248"/>
      <c r="J47" s="248"/>
      <c r="K47" s="248"/>
      <c r="L47" s="243">
        <f t="shared" si="0"/>
        <v>40</v>
      </c>
      <c r="M47" s="243"/>
      <c r="N47" s="245" t="s">
        <v>1505</v>
      </c>
      <c r="O47" s="303" t="s">
        <v>69</v>
      </c>
      <c r="P47" s="245" t="s">
        <v>455</v>
      </c>
    </row>
    <row r="48" spans="1:16" ht="15" x14ac:dyDescent="0.25">
      <c r="A48" s="288" t="s">
        <v>1506</v>
      </c>
      <c r="B48" s="246">
        <v>45736</v>
      </c>
      <c r="C48" s="247" t="s">
        <v>1507</v>
      </c>
      <c r="D48" s="247" t="s">
        <v>327</v>
      </c>
      <c r="E48" s="247" t="s">
        <v>1508</v>
      </c>
      <c r="F48" s="243">
        <v>6000</v>
      </c>
      <c r="G48" s="248">
        <v>50</v>
      </c>
      <c r="H48" s="248"/>
      <c r="I48" s="248"/>
      <c r="J48" s="248"/>
      <c r="K48" s="248"/>
      <c r="L48" s="243">
        <f t="shared" si="0"/>
        <v>50</v>
      </c>
      <c r="M48" s="243"/>
      <c r="N48" s="245" t="s">
        <v>814</v>
      </c>
      <c r="O48" s="303" t="s">
        <v>135</v>
      </c>
      <c r="P48" s="245" t="s">
        <v>887</v>
      </c>
    </row>
    <row r="49" spans="1:16" ht="15" x14ac:dyDescent="0.25">
      <c r="A49" s="288" t="s">
        <v>1509</v>
      </c>
      <c r="B49" s="246">
        <v>45736</v>
      </c>
      <c r="C49" s="247" t="s">
        <v>1510</v>
      </c>
      <c r="D49" s="247" t="s">
        <v>111</v>
      </c>
      <c r="E49" s="247" t="s">
        <v>1511</v>
      </c>
      <c r="F49" s="243">
        <v>8000</v>
      </c>
      <c r="G49" s="248">
        <v>180</v>
      </c>
      <c r="H49" s="248"/>
      <c r="I49" s="248"/>
      <c r="J49" s="248"/>
      <c r="K49" s="248"/>
      <c r="L49" s="243">
        <f t="shared" si="0"/>
        <v>180</v>
      </c>
      <c r="M49" s="243"/>
      <c r="N49" s="245" t="s">
        <v>378</v>
      </c>
      <c r="O49" s="303"/>
      <c r="P49" s="245" t="s">
        <v>1512</v>
      </c>
    </row>
    <row r="50" spans="1:16" ht="15" x14ac:dyDescent="0.25">
      <c r="A50" s="288" t="s">
        <v>1513</v>
      </c>
      <c r="B50" s="246">
        <v>45740</v>
      </c>
      <c r="C50" s="241" t="s">
        <v>1514</v>
      </c>
      <c r="D50" s="241" t="s">
        <v>91</v>
      </c>
      <c r="E50" s="241" t="s">
        <v>1515</v>
      </c>
      <c r="F50" s="243">
        <v>300000</v>
      </c>
      <c r="G50" s="248">
        <v>838.75</v>
      </c>
      <c r="H50" s="248">
        <v>100</v>
      </c>
      <c r="I50" s="248"/>
      <c r="J50" s="248"/>
      <c r="K50" s="248"/>
      <c r="L50" s="243">
        <f t="shared" si="0"/>
        <v>938.75</v>
      </c>
      <c r="M50" s="243"/>
      <c r="N50" s="245" t="s">
        <v>1516</v>
      </c>
      <c r="O50" s="303" t="s">
        <v>107</v>
      </c>
      <c r="P50" s="245" t="s">
        <v>391</v>
      </c>
    </row>
    <row r="51" spans="1:16" ht="15" x14ac:dyDescent="0.25">
      <c r="A51" s="288" t="s">
        <v>1518</v>
      </c>
      <c r="B51" s="246">
        <v>45740</v>
      </c>
      <c r="C51" s="247" t="s">
        <v>1514</v>
      </c>
      <c r="D51" s="247" t="s">
        <v>46</v>
      </c>
      <c r="E51" s="247" t="s">
        <v>1515</v>
      </c>
      <c r="F51" s="243"/>
      <c r="G51" s="248"/>
      <c r="H51" s="248"/>
      <c r="I51" s="248"/>
      <c r="J51" s="248">
        <v>20</v>
      </c>
      <c r="K51" s="248"/>
      <c r="L51" s="243">
        <f t="shared" si="0"/>
        <v>20</v>
      </c>
      <c r="M51" s="243"/>
      <c r="N51" s="245" t="s">
        <v>1516</v>
      </c>
      <c r="O51" s="303" t="s">
        <v>107</v>
      </c>
      <c r="P51" s="245" t="s">
        <v>391</v>
      </c>
    </row>
    <row r="52" spans="1:16" ht="15" x14ac:dyDescent="0.25">
      <c r="A52" s="288" t="s">
        <v>1517</v>
      </c>
      <c r="B52" s="246">
        <v>45741</v>
      </c>
      <c r="C52" s="247" t="s">
        <v>1519</v>
      </c>
      <c r="D52" s="247" t="s">
        <v>8</v>
      </c>
      <c r="E52" s="247" t="s">
        <v>1520</v>
      </c>
      <c r="F52" s="248"/>
      <c r="G52" s="248"/>
      <c r="H52" s="248"/>
      <c r="I52" s="248"/>
      <c r="J52" s="248"/>
      <c r="K52" s="248">
        <v>20</v>
      </c>
      <c r="L52" s="243">
        <f t="shared" si="0"/>
        <v>20</v>
      </c>
      <c r="M52" s="243"/>
      <c r="N52" s="245"/>
      <c r="O52" s="303"/>
      <c r="P52" s="245"/>
    </row>
    <row r="53" spans="1:16" ht="15" x14ac:dyDescent="0.25">
      <c r="A53" s="288" t="s">
        <v>1521</v>
      </c>
      <c r="B53" s="246">
        <v>45741</v>
      </c>
      <c r="C53" s="241" t="s">
        <v>1524</v>
      </c>
      <c r="D53" s="241" t="s">
        <v>91</v>
      </c>
      <c r="E53" s="241" t="s">
        <v>1526</v>
      </c>
      <c r="F53" s="243">
        <v>350000</v>
      </c>
      <c r="G53" s="248">
        <v>1047.25</v>
      </c>
      <c r="H53" s="248"/>
      <c r="I53" s="248"/>
      <c r="J53" s="248"/>
      <c r="K53" s="248"/>
      <c r="L53" s="243">
        <f t="shared" si="0"/>
        <v>1047.25</v>
      </c>
      <c r="M53" s="243"/>
      <c r="N53" s="245"/>
      <c r="O53" s="303"/>
      <c r="P53" s="245"/>
    </row>
    <row r="54" spans="1:16" ht="15" x14ac:dyDescent="0.25">
      <c r="A54" s="288" t="s">
        <v>1522</v>
      </c>
      <c r="B54" s="246">
        <v>45741</v>
      </c>
      <c r="C54" s="247" t="s">
        <v>1524</v>
      </c>
      <c r="D54" s="247" t="s">
        <v>46</v>
      </c>
      <c r="E54" s="247" t="s">
        <v>1526</v>
      </c>
      <c r="F54" s="243"/>
      <c r="G54" s="248"/>
      <c r="H54" s="248"/>
      <c r="I54" s="248"/>
      <c r="J54" s="248">
        <v>20</v>
      </c>
      <c r="K54" s="248"/>
      <c r="L54" s="243">
        <f t="shared" si="0"/>
        <v>20</v>
      </c>
      <c r="M54" s="243"/>
      <c r="N54" s="245"/>
      <c r="O54" s="303"/>
      <c r="P54" s="245"/>
    </row>
    <row r="55" spans="1:16" ht="15" x14ac:dyDescent="0.25">
      <c r="A55" s="288" t="s">
        <v>1523</v>
      </c>
      <c r="B55" s="246">
        <v>45742</v>
      </c>
      <c r="C55" s="247" t="s">
        <v>1525</v>
      </c>
      <c r="D55" s="247" t="s">
        <v>1527</v>
      </c>
      <c r="E55" s="247" t="s">
        <v>1528</v>
      </c>
      <c r="F55" s="243">
        <v>75937</v>
      </c>
      <c r="G55" s="248">
        <v>50</v>
      </c>
      <c r="H55" s="248"/>
      <c r="I55" s="248"/>
      <c r="J55" s="248"/>
      <c r="K55" s="248"/>
      <c r="L55" s="243">
        <f t="shared" si="0"/>
        <v>50</v>
      </c>
      <c r="M55" s="243"/>
      <c r="N55" s="245"/>
      <c r="O55" s="303"/>
      <c r="P55" s="245"/>
    </row>
    <row r="56" spans="1:16" ht="15" x14ac:dyDescent="0.25">
      <c r="A56" s="288" t="s">
        <v>1529</v>
      </c>
      <c r="B56" s="246">
        <v>45743</v>
      </c>
      <c r="C56" s="247" t="s">
        <v>1531</v>
      </c>
      <c r="D56" s="247" t="s">
        <v>214</v>
      </c>
      <c r="E56" s="247" t="s">
        <v>1534</v>
      </c>
      <c r="F56" s="243">
        <v>15000</v>
      </c>
      <c r="G56" s="248">
        <v>143</v>
      </c>
      <c r="H56" s="248"/>
      <c r="I56" s="248"/>
      <c r="J56" s="248"/>
      <c r="K56" s="248"/>
      <c r="L56" s="243">
        <f t="shared" si="0"/>
        <v>143</v>
      </c>
      <c r="M56" s="243"/>
      <c r="N56" s="245" t="s">
        <v>1536</v>
      </c>
      <c r="O56" s="303" t="s">
        <v>135</v>
      </c>
      <c r="P56" s="245" t="s">
        <v>361</v>
      </c>
    </row>
    <row r="57" spans="1:16" ht="15" x14ac:dyDescent="0.25">
      <c r="A57" s="288" t="s">
        <v>1530</v>
      </c>
      <c r="B57" s="246">
        <v>45743</v>
      </c>
      <c r="C57" s="247" t="s">
        <v>1532</v>
      </c>
      <c r="D57" s="247" t="s">
        <v>1533</v>
      </c>
      <c r="E57" s="247" t="s">
        <v>1535</v>
      </c>
      <c r="F57" s="243">
        <v>25000</v>
      </c>
      <c r="G57" s="248">
        <v>50</v>
      </c>
      <c r="H57" s="248"/>
      <c r="I57" s="248"/>
      <c r="J57" s="248"/>
      <c r="K57" s="248"/>
      <c r="L57" s="243">
        <f t="shared" ref="L57:L63" si="1">G57+H57+I57+J57+K57</f>
        <v>50</v>
      </c>
      <c r="M57" s="243"/>
      <c r="N57" s="245" t="s">
        <v>1326</v>
      </c>
      <c r="O57" s="303"/>
      <c r="P57" s="245" t="s">
        <v>460</v>
      </c>
    </row>
    <row r="58" spans="1:16" ht="15" x14ac:dyDescent="0.25">
      <c r="A58" s="288" t="s">
        <v>1537</v>
      </c>
      <c r="B58" s="246">
        <v>45743</v>
      </c>
      <c r="C58" s="247" t="s">
        <v>1538</v>
      </c>
      <c r="D58" s="247" t="s">
        <v>214</v>
      </c>
      <c r="E58" s="247" t="s">
        <v>1539</v>
      </c>
      <c r="F58" s="243"/>
      <c r="G58" s="248">
        <v>103.12</v>
      </c>
      <c r="H58" s="248"/>
      <c r="I58" s="248"/>
      <c r="J58" s="248"/>
      <c r="K58" s="248"/>
      <c r="L58" s="243">
        <f t="shared" si="1"/>
        <v>103.12</v>
      </c>
      <c r="M58" s="243"/>
      <c r="N58" s="245" t="s">
        <v>1540</v>
      </c>
      <c r="O58" s="303" t="s">
        <v>1020</v>
      </c>
      <c r="P58" s="245" t="s">
        <v>584</v>
      </c>
    </row>
    <row r="59" spans="1:16" ht="15" x14ac:dyDescent="0.25">
      <c r="A59" s="288" t="s">
        <v>1541</v>
      </c>
      <c r="B59" s="246">
        <v>45744</v>
      </c>
      <c r="C59" s="247" t="s">
        <v>1542</v>
      </c>
      <c r="D59" s="247" t="s">
        <v>485</v>
      </c>
      <c r="E59" s="247" t="s">
        <v>1543</v>
      </c>
      <c r="F59" s="243">
        <v>100000</v>
      </c>
      <c r="G59" s="248">
        <v>665</v>
      </c>
      <c r="H59" s="248"/>
      <c r="I59" s="248"/>
      <c r="J59" s="248"/>
      <c r="K59" s="248"/>
      <c r="L59" s="243">
        <f t="shared" si="1"/>
        <v>665</v>
      </c>
      <c r="M59" s="243"/>
      <c r="N59" s="245" t="s">
        <v>1544</v>
      </c>
      <c r="O59" s="303"/>
      <c r="P59" s="245" t="s">
        <v>444</v>
      </c>
    </row>
    <row r="60" spans="1:16" ht="15" x14ac:dyDescent="0.25">
      <c r="A60" s="288" t="s">
        <v>1545</v>
      </c>
      <c r="B60" s="246">
        <v>45747</v>
      </c>
      <c r="C60" s="247" t="s">
        <v>1547</v>
      </c>
      <c r="D60" s="247" t="s">
        <v>6</v>
      </c>
      <c r="E60" s="247" t="s">
        <v>1366</v>
      </c>
      <c r="F60" s="243"/>
      <c r="G60" s="248"/>
      <c r="H60" s="248"/>
      <c r="I60" s="248">
        <v>120</v>
      </c>
      <c r="J60" s="248"/>
      <c r="K60" s="248"/>
      <c r="L60" s="243">
        <f t="shared" si="1"/>
        <v>120</v>
      </c>
      <c r="M60" s="243"/>
      <c r="N60" s="245" t="s">
        <v>188</v>
      </c>
      <c r="O60" s="303"/>
      <c r="P60" s="245" t="s">
        <v>1367</v>
      </c>
    </row>
    <row r="61" spans="1:16" ht="15" x14ac:dyDescent="0.25">
      <c r="A61" s="288" t="s">
        <v>1546</v>
      </c>
      <c r="B61" s="246">
        <v>45747</v>
      </c>
      <c r="C61" s="247" t="s">
        <v>1547</v>
      </c>
      <c r="D61" s="247" t="s">
        <v>6</v>
      </c>
      <c r="E61" s="247" t="s">
        <v>1548</v>
      </c>
      <c r="F61" s="243"/>
      <c r="G61" s="248"/>
      <c r="H61" s="248"/>
      <c r="I61" s="248">
        <v>110</v>
      </c>
      <c r="J61" s="248"/>
      <c r="K61" s="248"/>
      <c r="L61" s="243">
        <f t="shared" si="1"/>
        <v>110</v>
      </c>
      <c r="M61" s="243"/>
      <c r="N61" s="245" t="s">
        <v>216</v>
      </c>
      <c r="O61" s="303"/>
      <c r="P61" s="245" t="s">
        <v>1328</v>
      </c>
    </row>
    <row r="62" spans="1:16" ht="15" x14ac:dyDescent="0.25">
      <c r="A62" s="289"/>
      <c r="B62" s="107" t="s">
        <v>9</v>
      </c>
      <c r="C62" s="108" t="s">
        <v>32</v>
      </c>
      <c r="D62" s="108"/>
      <c r="E62" s="108" t="s">
        <v>13</v>
      </c>
      <c r="F62" s="109">
        <f t="shared" ref="F62:K62" si="2">SUM(F6:F57)</f>
        <v>4641832.66</v>
      </c>
      <c r="G62" s="109">
        <f>SUM(G6:G59)</f>
        <v>17184.37</v>
      </c>
      <c r="H62" s="109">
        <f t="shared" si="2"/>
        <v>600</v>
      </c>
      <c r="I62" s="109">
        <f t="shared" si="2"/>
        <v>645</v>
      </c>
      <c r="J62" s="109">
        <f t="shared" si="2"/>
        <v>170</v>
      </c>
      <c r="K62" s="109">
        <f t="shared" si="2"/>
        <v>160</v>
      </c>
      <c r="L62" s="243">
        <f t="shared" si="1"/>
        <v>18759.37</v>
      </c>
      <c r="M62" s="109"/>
      <c r="N62" s="250"/>
      <c r="O62" s="304"/>
      <c r="P62" s="250"/>
    </row>
    <row r="63" spans="1:16" ht="15" x14ac:dyDescent="0.25">
      <c r="A63" s="290" t="s">
        <v>14</v>
      </c>
      <c r="B63" s="253" t="s">
        <v>9</v>
      </c>
      <c r="C63" s="254" t="s">
        <v>32</v>
      </c>
      <c r="D63" s="254"/>
      <c r="E63" s="254"/>
      <c r="F63" s="255">
        <f>'February 2025'!F38+F62</f>
        <v>31325661.720000003</v>
      </c>
      <c r="G63" s="255">
        <f>'February 2025'!G38+G62</f>
        <v>126031.18000000001</v>
      </c>
      <c r="H63" s="255">
        <f>'February 2025'!H38+H62</f>
        <v>5000</v>
      </c>
      <c r="I63" s="255">
        <f>'February 2025'!I38+I62</f>
        <v>5740</v>
      </c>
      <c r="J63" s="255">
        <f>'February 2025'!J38+J62</f>
        <v>1425</v>
      </c>
      <c r="K63" s="255">
        <f>'February 2025'!K38+K62</f>
        <v>795</v>
      </c>
      <c r="L63" s="243">
        <f t="shared" si="1"/>
        <v>138991.18</v>
      </c>
      <c r="M63" s="255"/>
      <c r="N63" s="256"/>
      <c r="O63" s="305"/>
      <c r="P63" s="256"/>
    </row>
    <row r="64" spans="1:16" ht="15" x14ac:dyDescent="0.25">
      <c r="A64" s="288"/>
      <c r="B64" s="280"/>
      <c r="C64" s="281"/>
      <c r="D64" s="281"/>
      <c r="E64" s="247"/>
      <c r="F64" s="257" t="s">
        <v>15</v>
      </c>
      <c r="G64" s="258" t="s">
        <v>16</v>
      </c>
      <c r="H64" s="259"/>
      <c r="I64" s="257" t="s">
        <v>9</v>
      </c>
      <c r="J64" s="259"/>
      <c r="K64" s="259"/>
      <c r="L64" s="248"/>
      <c r="M64" s="248"/>
      <c r="N64" s="134" t="s">
        <v>33</v>
      </c>
      <c r="O64" s="306" t="s">
        <v>34</v>
      </c>
      <c r="P64" s="260" t="s">
        <v>35</v>
      </c>
    </row>
    <row r="65" spans="1:16" ht="15" x14ac:dyDescent="0.25">
      <c r="A65" s="288"/>
      <c r="B65" s="246"/>
      <c r="C65" s="247"/>
      <c r="D65" s="261"/>
      <c r="E65" s="262" t="s">
        <v>41</v>
      </c>
      <c r="F65" s="250" t="s">
        <v>1549</v>
      </c>
      <c r="G65" s="263">
        <v>60</v>
      </c>
      <c r="H65" s="257"/>
      <c r="I65" s="258">
        <v>60</v>
      </c>
      <c r="J65" s="264" t="s">
        <v>32</v>
      </c>
      <c r="K65" s="264"/>
      <c r="L65" s="265"/>
      <c r="M65" s="265"/>
      <c r="N65" s="134" t="s">
        <v>36</v>
      </c>
      <c r="O65" s="307" t="s">
        <v>37</v>
      </c>
      <c r="P65" s="96" t="str">
        <f>O65</f>
        <v>0</v>
      </c>
    </row>
    <row r="66" spans="1:16" ht="15" x14ac:dyDescent="0.25">
      <c r="A66" s="288"/>
      <c r="B66" s="246"/>
      <c r="C66" s="247"/>
      <c r="D66" s="262"/>
      <c r="E66" s="262" t="s">
        <v>17</v>
      </c>
      <c r="F66" s="250" t="s">
        <v>37</v>
      </c>
      <c r="G66" s="263">
        <v>0</v>
      </c>
      <c r="H66" s="257"/>
      <c r="I66" s="258">
        <v>0</v>
      </c>
      <c r="J66" s="264" t="s">
        <v>18</v>
      </c>
      <c r="K66" s="264"/>
      <c r="L66" s="265">
        <f>L62+I72</f>
        <v>18986.37</v>
      </c>
      <c r="M66" s="265"/>
      <c r="N66" s="245"/>
      <c r="O66" s="303"/>
      <c r="P66" s="245"/>
    </row>
    <row r="67" spans="1:16" ht="15" x14ac:dyDescent="0.25">
      <c r="A67" s="288"/>
      <c r="B67" s="246"/>
      <c r="C67" s="247"/>
      <c r="D67" s="262"/>
      <c r="E67" s="262" t="s">
        <v>19</v>
      </c>
      <c r="F67" s="250" t="s">
        <v>37</v>
      </c>
      <c r="G67" s="263">
        <v>0</v>
      </c>
      <c r="H67" s="257"/>
      <c r="I67" s="258">
        <v>0</v>
      </c>
      <c r="J67" s="264" t="s">
        <v>13</v>
      </c>
      <c r="K67" s="264"/>
      <c r="L67" s="265" t="s">
        <v>32</v>
      </c>
      <c r="M67" s="265"/>
      <c r="N67" s="245"/>
      <c r="O67" s="303"/>
      <c r="P67" s="245"/>
    </row>
    <row r="68" spans="1:16" ht="15" x14ac:dyDescent="0.25">
      <c r="A68" s="288"/>
      <c r="B68" s="246"/>
      <c r="C68" s="247"/>
      <c r="D68" s="262"/>
      <c r="E68" s="262" t="s">
        <v>20</v>
      </c>
      <c r="F68" s="250" t="s">
        <v>386</v>
      </c>
      <c r="G68" s="263">
        <v>167</v>
      </c>
      <c r="H68" s="257"/>
      <c r="I68" s="258">
        <v>167</v>
      </c>
      <c r="J68" s="257"/>
      <c r="K68" s="257"/>
      <c r="L68" s="258"/>
      <c r="M68" s="258"/>
      <c r="N68" s="245"/>
      <c r="O68" s="303"/>
      <c r="P68" s="245"/>
    </row>
    <row r="69" spans="1:16" ht="15" x14ac:dyDescent="0.25">
      <c r="A69" s="288"/>
      <c r="B69" s="246"/>
      <c r="C69" s="262" t="s">
        <v>25</v>
      </c>
      <c r="D69" s="262" t="s">
        <v>26</v>
      </c>
      <c r="E69" s="262" t="s">
        <v>21</v>
      </c>
      <c r="F69" s="250"/>
      <c r="G69" s="263"/>
      <c r="H69" s="257"/>
      <c r="I69" s="258"/>
      <c r="J69" s="266"/>
      <c r="K69" s="257"/>
      <c r="L69" s="258"/>
      <c r="M69" s="258"/>
      <c r="N69" s="245"/>
      <c r="O69" s="303"/>
      <c r="P69" s="245"/>
    </row>
    <row r="70" spans="1:16" ht="15" x14ac:dyDescent="0.25">
      <c r="A70" s="288"/>
      <c r="B70" s="246"/>
      <c r="C70" s="247"/>
      <c r="D70" s="262"/>
      <c r="E70" s="262" t="s">
        <v>22</v>
      </c>
      <c r="F70" s="250"/>
      <c r="G70" s="263"/>
      <c r="H70" s="259"/>
      <c r="I70" s="258"/>
      <c r="J70" s="267" t="s">
        <v>1281</v>
      </c>
      <c r="K70" s="268"/>
      <c r="L70" s="269"/>
      <c r="M70" s="269"/>
      <c r="N70" s="245"/>
      <c r="O70" s="303"/>
      <c r="P70" s="245"/>
    </row>
    <row r="71" spans="1:16" ht="15" x14ac:dyDescent="0.25">
      <c r="A71" s="288"/>
      <c r="B71" s="246"/>
      <c r="C71" s="247"/>
      <c r="D71" s="262"/>
      <c r="E71" s="270" t="s">
        <v>27</v>
      </c>
      <c r="F71" s="257"/>
      <c r="G71" s="263">
        <v>0</v>
      </c>
      <c r="H71" s="259"/>
      <c r="I71" s="271">
        <f t="shared" ref="I71" si="3">G71</f>
        <v>0</v>
      </c>
      <c r="J71" s="272" t="s">
        <v>28</v>
      </c>
      <c r="K71" s="268"/>
      <c r="L71" s="269"/>
      <c r="M71" s="269"/>
      <c r="N71" s="245"/>
      <c r="O71" s="303"/>
      <c r="P71" s="245"/>
    </row>
    <row r="72" spans="1:16" ht="15" x14ac:dyDescent="0.25">
      <c r="A72" s="288"/>
      <c r="B72" s="246"/>
      <c r="C72" s="247"/>
      <c r="D72" s="273"/>
      <c r="E72" s="108" t="s">
        <v>23</v>
      </c>
      <c r="F72" s="274"/>
      <c r="G72" s="109"/>
      <c r="H72" s="274"/>
      <c r="I72" s="109">
        <f>I65+I66+I67+I68+I69+I70-I71</f>
        <v>227</v>
      </c>
      <c r="J72" s="272" t="s">
        <v>13</v>
      </c>
      <c r="K72" s="275">
        <f>L63+I73</f>
        <v>145129.18</v>
      </c>
      <c r="L72" s="276" t="s">
        <v>32</v>
      </c>
      <c r="M72" s="276"/>
      <c r="N72" s="245"/>
      <c r="O72" s="303"/>
      <c r="P72" s="245"/>
    </row>
    <row r="73" spans="1:16" s="300" customFormat="1" ht="15.75" thickBot="1" x14ac:dyDescent="0.3">
      <c r="A73" s="291"/>
      <c r="B73" s="292"/>
      <c r="C73" s="293"/>
      <c r="D73" s="294"/>
      <c r="E73" s="114" t="s">
        <v>24</v>
      </c>
      <c r="F73" s="295"/>
      <c r="G73" s="296"/>
      <c r="H73" s="295"/>
      <c r="I73" s="115">
        <f>I72+'February 2025'!I48</f>
        <v>6138</v>
      </c>
      <c r="J73" s="297"/>
      <c r="K73" s="297"/>
      <c r="L73" s="298"/>
      <c r="M73" s="298"/>
      <c r="N73" s="299"/>
      <c r="O73" s="308"/>
      <c r="P73" s="245"/>
    </row>
    <row r="74" spans="1:16" x14ac:dyDescent="0.2"/>
    <row r="75" spans="1:16" x14ac:dyDescent="0.2"/>
    <row r="76" spans="1:16" x14ac:dyDescent="0.2"/>
    <row r="77" spans="1:16" x14ac:dyDescent="0.2"/>
    <row r="78" spans="1:16" x14ac:dyDescent="0.2"/>
    <row r="79" spans="1:16" x14ac:dyDescent="0.2"/>
    <row r="80" spans="1:16" x14ac:dyDescent="0.2"/>
    <row r="81" x14ac:dyDescent="0.2"/>
    <row r="82" x14ac:dyDescent="0.2"/>
    <row r="83" x14ac:dyDescent="0.2"/>
    <row r="84" x14ac:dyDescent="0.2"/>
    <row r="85" x14ac:dyDescent="0.2"/>
    <row r="86" x14ac:dyDescent="0.2"/>
    <row r="87" x14ac:dyDescent="0.2"/>
    <row r="88" x14ac:dyDescent="0.2"/>
    <row r="89" x14ac:dyDescent="0.2"/>
    <row r="90" x14ac:dyDescent="0.2"/>
    <row r="91" x14ac:dyDescent="0.2"/>
    <row r="92" x14ac:dyDescent="0.2"/>
    <row r="93" x14ac:dyDescent="0.2"/>
    <row r="94" x14ac:dyDescent="0.2"/>
    <row r="95" x14ac:dyDescent="0.2"/>
    <row r="96" x14ac:dyDescent="0.2"/>
    <row r="97" x14ac:dyDescent="0.2"/>
    <row r="98" x14ac:dyDescent="0.2"/>
    <row r="99" x14ac:dyDescent="0.2"/>
  </sheetData>
  <mergeCells count="1">
    <mergeCell ref="A4:XFD4"/>
  </mergeCells>
  <pageMargins left="0.7" right="0.7" top="0.75" bottom="0.75" header="0.3" footer="0.3"/>
  <pageSetup scale="4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</vt:i4>
      </vt:variant>
    </vt:vector>
  </HeadingPairs>
  <TitlesOfParts>
    <vt:vector size="14" baseType="lpstr">
      <vt:lpstr>July 2024</vt:lpstr>
      <vt:lpstr>August 2024</vt:lpstr>
      <vt:lpstr>September 2024</vt:lpstr>
      <vt:lpstr>October 2024</vt:lpstr>
      <vt:lpstr>November 2024</vt:lpstr>
      <vt:lpstr>December 2024</vt:lpstr>
      <vt:lpstr>January 2025</vt:lpstr>
      <vt:lpstr>February 2025</vt:lpstr>
      <vt:lpstr>March 2025</vt:lpstr>
      <vt:lpstr>April 2025</vt:lpstr>
      <vt:lpstr>May 2025</vt:lpstr>
      <vt:lpstr>June 2025</vt:lpstr>
      <vt:lpstr>Sheet1</vt:lpstr>
      <vt:lpstr>'December 2024'!Print_Area</vt:lpstr>
    </vt:vector>
  </TitlesOfParts>
  <Company>Hamblen County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miranda quisenberry</dc:creator>
  <cp:lastModifiedBy>Misty Myers</cp:lastModifiedBy>
  <cp:lastPrinted>2025-05-01T13:04:13Z</cp:lastPrinted>
  <dcterms:created xsi:type="dcterms:W3CDTF">2010-07-14T13:45:49Z</dcterms:created>
  <dcterms:modified xsi:type="dcterms:W3CDTF">2025-05-01T13:11:00Z</dcterms:modified>
</cp:coreProperties>
</file>